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65" windowWidth="21840" windowHeight="8715"/>
  </bookViews>
  <sheets>
    <sheet name="ახალი საშტატო" sheetId="1" r:id="rId1"/>
    <sheet name="კოეფიციენტები" sheetId="2" r:id="rId2"/>
    <sheet name="Sheet3" sheetId="3" r:id="rId3"/>
  </sheets>
  <definedNames>
    <definedName name="_xlnm._FilterDatabase" localSheetId="2" hidden="1">Sheet3!$A$1:$N$13</definedName>
    <definedName name="_xlnm._FilterDatabase" localSheetId="0" hidden="1">'ახალი საშტატო'!$A$2:$I$222</definedName>
  </definedNames>
  <calcPr calcId="145621"/>
</workbook>
</file>

<file path=xl/calcChain.xml><?xml version="1.0" encoding="utf-8"?>
<calcChain xmlns="http://schemas.openxmlformats.org/spreadsheetml/2006/main">
  <c r="J13" i="3" l="1"/>
  <c r="K13" i="3" s="1"/>
  <c r="H13" i="3"/>
  <c r="J12" i="3"/>
  <c r="K12" i="3" s="1"/>
  <c r="H12" i="3"/>
  <c r="J11" i="3"/>
  <c r="K11" i="3" s="1"/>
  <c r="H11" i="3"/>
  <c r="J10" i="3"/>
  <c r="K10" i="3" s="1"/>
  <c r="H10" i="3"/>
  <c r="J9" i="3"/>
  <c r="K9" i="3" s="1"/>
  <c r="H9" i="3"/>
  <c r="J8" i="3"/>
  <c r="K8" i="3" s="1"/>
  <c r="H8" i="3"/>
  <c r="J7" i="3"/>
  <c r="K7" i="3" s="1"/>
  <c r="H7" i="3"/>
  <c r="J6" i="3"/>
  <c r="K6" i="3" s="1"/>
  <c r="H6" i="3"/>
  <c r="J5" i="3"/>
  <c r="K5" i="3" s="1"/>
  <c r="H5" i="3"/>
  <c r="J4" i="3"/>
  <c r="K4" i="3" s="1"/>
  <c r="H4" i="3"/>
  <c r="J3" i="3"/>
  <c r="K3" i="3" s="1"/>
  <c r="H3" i="3"/>
  <c r="J2" i="3"/>
  <c r="K2" i="3" s="1"/>
  <c r="H2" i="3"/>
  <c r="G155" i="1" l="1"/>
  <c r="G42" i="1" l="1"/>
  <c r="G146" i="1" l="1"/>
  <c r="G217" i="1" l="1"/>
  <c r="B200" i="1"/>
  <c r="G206" i="1"/>
  <c r="B183" i="1" l="1"/>
  <c r="G199" i="1"/>
  <c r="G194" i="1"/>
  <c r="G193" i="1"/>
  <c r="B147" i="1"/>
  <c r="G167" i="1"/>
  <c r="G160" i="1"/>
  <c r="B128" i="1"/>
  <c r="B117" i="1"/>
  <c r="G122" i="1"/>
  <c r="B102" i="1"/>
  <c r="G65" i="1"/>
  <c r="G66" i="1"/>
  <c r="B55" i="1"/>
  <c r="B67" i="1"/>
  <c r="B29" i="1"/>
  <c r="G25" i="1"/>
  <c r="B22" i="1"/>
  <c r="G18" i="1"/>
  <c r="G19" i="1"/>
  <c r="G20" i="1"/>
  <c r="G21" i="1"/>
  <c r="G23" i="1"/>
  <c r="G24" i="1"/>
  <c r="G26" i="1"/>
  <c r="G27" i="1"/>
  <c r="G28" i="1"/>
  <c r="G30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6" i="1"/>
  <c r="G57" i="1"/>
  <c r="G59" i="1"/>
  <c r="G60" i="1"/>
  <c r="G61" i="1"/>
  <c r="G62" i="1"/>
  <c r="G63" i="1"/>
  <c r="G64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6" i="1"/>
  <c r="G87" i="1"/>
  <c r="G88" i="1"/>
  <c r="G89" i="1"/>
  <c r="G90" i="1"/>
  <c r="G91" i="1"/>
  <c r="G92" i="1"/>
  <c r="G93" i="1"/>
  <c r="G94" i="1"/>
  <c r="G96" i="1"/>
  <c r="G97" i="1"/>
  <c r="G98" i="1"/>
  <c r="G99" i="1"/>
  <c r="G100" i="1"/>
  <c r="G101" i="1"/>
  <c r="G103" i="1"/>
  <c r="G105" i="1"/>
  <c r="G106" i="1"/>
  <c r="G107" i="1"/>
  <c r="G108" i="1"/>
  <c r="G110" i="1"/>
  <c r="G111" i="1"/>
  <c r="G112" i="1"/>
  <c r="G113" i="1"/>
  <c r="G115" i="1"/>
  <c r="G114" i="1"/>
  <c r="G116" i="1"/>
  <c r="G118" i="1"/>
  <c r="G120" i="1"/>
  <c r="G121" i="1"/>
  <c r="G124" i="1"/>
  <c r="G125" i="1"/>
  <c r="G126" i="1"/>
  <c r="G127" i="1"/>
  <c r="G129" i="1"/>
  <c r="G131" i="1"/>
  <c r="G132" i="1"/>
  <c r="G133" i="1"/>
  <c r="G134" i="1"/>
  <c r="G135" i="1"/>
  <c r="G136" i="1"/>
  <c r="G138" i="1"/>
  <c r="G139" i="1"/>
  <c r="G140" i="1"/>
  <c r="G141" i="1"/>
  <c r="G143" i="1"/>
  <c r="G144" i="1"/>
  <c r="G145" i="1"/>
  <c r="G147" i="1"/>
  <c r="G148" i="1"/>
  <c r="G149" i="1"/>
  <c r="G150" i="1"/>
  <c r="G151" i="1"/>
  <c r="G152" i="1"/>
  <c r="G153" i="1"/>
  <c r="G154" i="1"/>
  <c r="G157" i="1"/>
  <c r="G158" i="1"/>
  <c r="G159" i="1"/>
  <c r="G161" i="1"/>
  <c r="G163" i="1"/>
  <c r="G164" i="1"/>
  <c r="G165" i="1"/>
  <c r="G166" i="1"/>
  <c r="G168" i="1"/>
  <c r="G169" i="1"/>
  <c r="G170" i="1"/>
  <c r="G172" i="1"/>
  <c r="G173" i="1"/>
  <c r="G174" i="1"/>
  <c r="G175" i="1"/>
  <c r="G176" i="1"/>
  <c r="G177" i="1"/>
  <c r="G178" i="1"/>
  <c r="G179" i="1"/>
  <c r="G180" i="1"/>
  <c r="G181" i="1"/>
  <c r="G182" i="1"/>
  <c r="G184" i="1"/>
  <c r="G185" i="1"/>
  <c r="G187" i="1"/>
  <c r="G188" i="1"/>
  <c r="G189" i="1"/>
  <c r="G190" i="1"/>
  <c r="G191" i="1"/>
  <c r="G192" i="1"/>
  <c r="G195" i="1"/>
  <c r="G197" i="1"/>
  <c r="G198" i="1"/>
  <c r="G201" i="1"/>
  <c r="G202" i="1"/>
  <c r="G204" i="1"/>
  <c r="G205" i="1"/>
  <c r="G208" i="1"/>
  <c r="G209" i="1"/>
  <c r="G210" i="1"/>
  <c r="G211" i="1"/>
  <c r="G212" i="1"/>
  <c r="G213" i="1"/>
  <c r="G214" i="1"/>
  <c r="G215" i="1"/>
  <c r="G218" i="1"/>
  <c r="G219" i="1"/>
  <c r="G16" i="1"/>
  <c r="B15" i="1" l="1"/>
  <c r="B220" i="1" s="1"/>
  <c r="G220" i="1"/>
</calcChain>
</file>

<file path=xl/sharedStrings.xml><?xml version="1.0" encoding="utf-8"?>
<sst xmlns="http://schemas.openxmlformats.org/spreadsheetml/2006/main" count="645" uniqueCount="263">
  <si>
    <t>თანამდებობის დასახელება</t>
  </si>
  <si>
    <t>სახელი, გვარი</t>
  </si>
  <si>
    <t>მთავარი სპეციალისტი</t>
  </si>
  <si>
    <t>უფროსი სპეციალისტი</t>
  </si>
  <si>
    <t>თამარ ბერიძე</t>
  </si>
  <si>
    <t xml:space="preserve">მაია ნიკოლეიშვილი </t>
  </si>
  <si>
    <t>სპეციალისტი</t>
  </si>
  <si>
    <t>სამმართველოს უფროსი</t>
  </si>
  <si>
    <t>მარიამ ცაგარეიშვილი</t>
  </si>
  <si>
    <t>ლელა დაღელაშვილი</t>
  </si>
  <si>
    <t>ელენე ნატროშვილი</t>
  </si>
  <si>
    <t xml:space="preserve">მარინა ციბაძე                 </t>
  </si>
  <si>
    <t>ნანა ლაღიძე</t>
  </si>
  <si>
    <t>ქეთევან ადამია</t>
  </si>
  <si>
    <t>მარეხი ხეცაძე</t>
  </si>
  <si>
    <t>მაია კერესელიძე</t>
  </si>
  <si>
    <t>ნინო ჩხაიძე</t>
  </si>
  <si>
    <t>დეპარტამენტის უფროსის მოადგილე</t>
  </si>
  <si>
    <t>ინსპექტირების სამმართველო</t>
  </si>
  <si>
    <t>შიდა აუდიტის სამმართველო</t>
  </si>
  <si>
    <t>საორგანიზაციო  სამმართველო</t>
  </si>
  <si>
    <t>ხათუნა ჩაჩავა</t>
  </si>
  <si>
    <t xml:space="preserve">ნინო ვარდია </t>
  </si>
  <si>
    <t>საქმისწარმოების სამმართველო</t>
  </si>
  <si>
    <t>ნანი ალანია</t>
  </si>
  <si>
    <t>ირმა კუხალაშვილი</t>
  </si>
  <si>
    <t>მარინე რევია</t>
  </si>
  <si>
    <t>იზა მჭედლიშვილი</t>
  </si>
  <si>
    <t>ჯულიეტა რამიშვილი</t>
  </si>
  <si>
    <t>სახელმწიფო შესყიდვების სამმართველო</t>
  </si>
  <si>
    <t xml:space="preserve">თამარ შალამბერიძე </t>
  </si>
  <si>
    <t>ლალი დევიძე</t>
  </si>
  <si>
    <t>საფინანსო-საბიუჯეტო სამმართველო</t>
  </si>
  <si>
    <t>ბუღალტრული აღრიცხვა-ანგარიშგების სამმართველო</t>
  </si>
  <si>
    <t xml:space="preserve">მარინა აბრამიშვილი     </t>
  </si>
  <si>
    <t xml:space="preserve">თეა მერაბიშვილი            </t>
  </si>
  <si>
    <t>მატერიალური უზრუნველყოფის სამმართველო</t>
  </si>
  <si>
    <t>ეთერ ნატროშვილი</t>
  </si>
  <si>
    <t>მიხეილ ჟიჟილაშვილი</t>
  </si>
  <si>
    <t xml:space="preserve">ალექსი ჟვანია               </t>
  </si>
  <si>
    <t>ნათელა ზურაბიშვილი</t>
  </si>
  <si>
    <t>ნინო ბერბიჭაშვილი</t>
  </si>
  <si>
    <t>კანონშემოქმედებითი საქმიანობის სამმართველო</t>
  </si>
  <si>
    <t>შორენა ოქროპირიძე</t>
  </si>
  <si>
    <t>ანა შიხაშვილი</t>
  </si>
  <si>
    <t>სამართლებრივი უზრუნველყოფის სამმართველო</t>
  </si>
  <si>
    <t>ირმა ქიტიაშვილი</t>
  </si>
  <si>
    <t xml:space="preserve">მანანა თავთეთრიშვილი </t>
  </si>
  <si>
    <t>ირინე კობერიძე</t>
  </si>
  <si>
    <t>სოციალურ საკითხთა და პროგრამების სამმართველო</t>
  </si>
  <si>
    <t xml:space="preserve">ნინო ჯინჯოლავა </t>
  </si>
  <si>
    <t>პენსიისა და სოციალური დახმარების სამმართველო</t>
  </si>
  <si>
    <t xml:space="preserve">თეა გვარამაძე </t>
  </si>
  <si>
    <t>რეგულირების  სამმართველო</t>
  </si>
  <si>
    <t>ნათია ნოღაიდელი</t>
  </si>
  <si>
    <t>ნანა კალმახელიძე</t>
  </si>
  <si>
    <t xml:space="preserve">მარინე ლაცაბიძე   </t>
  </si>
  <si>
    <t>პოლიტიკის  სამმართველო</t>
  </si>
  <si>
    <t xml:space="preserve">ბაბილინა თურქია  </t>
  </si>
  <si>
    <t>საზოგადოებრივი ჯანმრთელობის დაცვისა და პროგრამების სამმართველო</t>
  </si>
  <si>
    <t>ლელა წოწორია</t>
  </si>
  <si>
    <t>თეა თავიდაშვილი</t>
  </si>
  <si>
    <t>ია ყამარაული</t>
  </si>
  <si>
    <t>ალექსანდრა ხიტალიშვილი</t>
  </si>
  <si>
    <t>ტექნიკური უზრუნველყოფისა და ადმინისტრირების სამმართველო</t>
  </si>
  <si>
    <t>ივანე გოლიაძე</t>
  </si>
  <si>
    <t>ოლეგ პრესნოვი</t>
  </si>
  <si>
    <t>ლალი ანდრონიკაშვილი</t>
  </si>
  <si>
    <t>მამუკა გიკაშვილი</t>
  </si>
  <si>
    <t>პროგრამული უზრუნველყოფის სამმართველო</t>
  </si>
  <si>
    <t>ირაკლი ელიაშვილი</t>
  </si>
  <si>
    <t>რევაზ რიკაძე</t>
  </si>
  <si>
    <t>ლაშა ენდელაძე</t>
  </si>
  <si>
    <t>იოსებ ბარნაბიშვილი</t>
  </si>
  <si>
    <t>გია კაკუშაძე</t>
  </si>
  <si>
    <t xml:space="preserve">შრომითი ურთიერთობებისა და სოციალური პარტნიორობის სამმართველო </t>
  </si>
  <si>
    <t xml:space="preserve">დასაქმების ხელშეწყობის სამმართველო </t>
  </si>
  <si>
    <t xml:space="preserve">პაატა ჟორჟოლიანი  </t>
  </si>
  <si>
    <t>დავით ივანიძე</t>
  </si>
  <si>
    <t>ნინო მამალაძე</t>
  </si>
  <si>
    <t>გიორგი ბუნტური</t>
  </si>
  <si>
    <t>სოფიო უმიკაშვილი</t>
  </si>
  <si>
    <t>თეა შარაშიძე</t>
  </si>
  <si>
    <t>მაია კინტრაია</t>
  </si>
  <si>
    <t>ანა დარახველიძე</t>
  </si>
  <si>
    <t>სოფიკო ბელქანია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</si>
  <si>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</si>
  <si>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სამმართველო</t>
  </si>
  <si>
    <t xml:space="preserve">გურამ გიორგობიანი </t>
  </si>
  <si>
    <t xml:space="preserve">ზურაბ ტყემალაძე </t>
  </si>
  <si>
    <t>პროგრამების მონიტორინგის სამმართველო</t>
  </si>
  <si>
    <r>
      <rPr>
        <sz val="10"/>
        <rFont val="Sylfaen"/>
        <family val="1"/>
        <charset val="204"/>
      </rPr>
      <t>მაია სულაძე</t>
    </r>
    <r>
      <rPr>
        <sz val="10"/>
        <color rgb="FF7030A0"/>
        <rFont val="Sylfaen"/>
        <family val="1"/>
        <charset val="204"/>
      </rPr>
      <t xml:space="preserve"> </t>
    </r>
    <r>
      <rPr>
        <b/>
        <sz val="10"/>
        <color rgb="FFFF0000"/>
        <rFont val="Sylfaen"/>
        <family val="1"/>
        <charset val="204"/>
      </rPr>
      <t/>
    </r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</si>
  <si>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</si>
  <si>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ელზა თელია</t>
  </si>
  <si>
    <t>რატი ნოდია</t>
  </si>
  <si>
    <t>ლალი დოლაბერიძე</t>
  </si>
  <si>
    <t>სალომე ტყებუჩავა</t>
  </si>
  <si>
    <t>ეკა შარაძე</t>
  </si>
  <si>
    <t>ზურაბ მასხარაშვილი</t>
  </si>
  <si>
    <t>ოლეგი ლუტიძე</t>
  </si>
  <si>
    <t>მზია თოფურია</t>
  </si>
  <si>
    <r>
      <rPr>
        <sz val="10"/>
        <rFont val="Sylfaen"/>
        <family val="1"/>
        <charset val="204"/>
      </rPr>
      <t>თეა მუმლაძე</t>
    </r>
    <r>
      <rPr>
        <sz val="10"/>
        <color rgb="FF0070C0"/>
        <rFont val="Sylfaen"/>
        <family val="1"/>
        <charset val="204"/>
      </rPr>
      <t xml:space="preserve"> </t>
    </r>
  </si>
  <si>
    <t>ლელა ღონღაძე</t>
  </si>
  <si>
    <t>ლევან სარია</t>
  </si>
  <si>
    <t>ალექსანდრე მამალაძე</t>
  </si>
  <si>
    <t>ზაალ კაკაბაძე</t>
  </si>
  <si>
    <t>დარეჯან იაკობიშვილი</t>
  </si>
  <si>
    <t>თეა მონასელიძე</t>
  </si>
  <si>
    <t xml:space="preserve">ლარისა ღურწკაია </t>
  </si>
  <si>
    <t xml:space="preserve">ზაირა შავლოხაშვილი     </t>
  </si>
  <si>
    <t xml:space="preserve">გულიჯან ჩხეტიანი          </t>
  </si>
  <si>
    <t xml:space="preserve">ხათუნა თუთისანი </t>
  </si>
  <si>
    <t>ზაზა ჯანაშვილი</t>
  </si>
  <si>
    <t>ნინო გვეტაძე</t>
  </si>
  <si>
    <t>ია ორკოდაშვილი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</si>
  <si>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</si>
  <si>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</si>
  <si>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</si>
  <si>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</si>
  <si>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>ნაზიბროლა გვაჯაია</t>
  </si>
  <si>
    <t>თამარ რურუა</t>
  </si>
  <si>
    <t>თეონა ფანცულაია</t>
  </si>
  <si>
    <t>ირმა გელაშვილი</t>
  </si>
  <si>
    <t>ეკა კობერიძე</t>
  </si>
  <si>
    <t>მარინე მოისეევი</t>
  </si>
  <si>
    <t>გვანცა გასვიანი</t>
  </si>
  <si>
    <t>ია ცილიკიშვილი</t>
  </si>
  <si>
    <t>მაია არაბული</t>
  </si>
  <si>
    <t xml:space="preserve">მასმედიასთან და საზოგადოებასთან ურთიერთობის დეპარტამენტი                           </t>
  </si>
  <si>
    <t xml:space="preserve">შიდა აუდიტის დეპარტამენტი                          </t>
  </si>
  <si>
    <t xml:space="preserve">ადმინისტრაციული დეპარტამენტი                                            </t>
  </si>
  <si>
    <t>სოციალური დაცვის დეპარტამენტი</t>
  </si>
  <si>
    <t>ინფორმაციული ტექნოლოგიების დეპარტამენტი</t>
  </si>
  <si>
    <t xml:space="preserve">შრომისა და დასაქმების პოლიტიკის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</si>
  <si>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იურიდიული დეპარტამენტი                       </t>
  </si>
  <si>
    <t xml:space="preserve">ეკონომიკური დეპარტამენტი                                            </t>
  </si>
  <si>
    <t xml:space="preserve">ჯანმრთელობის დაცვის დეპარტამენტი                                            </t>
  </si>
  <si>
    <t>ლევან მამარდაშვილი</t>
  </si>
  <si>
    <t>ნანა კორკოტაძე</t>
  </si>
  <si>
    <t>მაია გოტიაშვილი</t>
  </si>
  <si>
    <t>ჯუნა გერსამია</t>
  </si>
  <si>
    <t>ნათია თევდორაშვილი</t>
  </si>
  <si>
    <t>ბადრი შუშიაშვილი</t>
  </si>
  <si>
    <t>მანუჩარ შეროზია</t>
  </si>
  <si>
    <t>ქეთევან გოგინაშვილი</t>
  </si>
  <si>
    <t>ეკატერინე ადამია</t>
  </si>
  <si>
    <t>შრომის პირობების ინსპექტირების დეპარტამენტი</t>
  </si>
  <si>
    <t>ირაკლი არაბიძე</t>
  </si>
  <si>
    <t>მონიკა ჭანია</t>
  </si>
  <si>
    <t>გიორგი გვალია</t>
  </si>
  <si>
    <t>შორენა ჭეჭელაშვილი</t>
  </si>
  <si>
    <t>ქეთევან ხაზარაძე</t>
  </si>
  <si>
    <t>მარინე ბაიდაური</t>
  </si>
  <si>
    <t>მზია ჯოხიძე</t>
  </si>
  <si>
    <t>ნონა გიგაია</t>
  </si>
  <si>
    <t>ანა გორგიშელი</t>
  </si>
  <si>
    <t>კახაბერ ძიმისტარიშვილი</t>
  </si>
  <si>
    <t>დეპარტამენტის უფროსი</t>
  </si>
  <si>
    <t>ივანე ბიბილაშვილი</t>
  </si>
  <si>
    <t>ნათელა ხმალაძე</t>
  </si>
  <si>
    <t>ნინო ოდიშარია</t>
  </si>
  <si>
    <t>მარინა დარახველიძე</t>
  </si>
  <si>
    <t>ნოე ქინქლაძე</t>
  </si>
  <si>
    <t>მიხეილ ჯანიაშვილი</t>
  </si>
  <si>
    <t>ელზა ჯგერენაია</t>
  </si>
  <si>
    <t>ნატო ჩხეტიანი</t>
  </si>
  <si>
    <t>მაგდა თოქმაჯიშვილი</t>
  </si>
  <si>
    <t>ეკატერინე ბეროზაშვილი</t>
  </si>
  <si>
    <t>ქეთევან გორგოძე</t>
  </si>
  <si>
    <t>ქეთევან გაბუნია</t>
  </si>
  <si>
    <t>თამარ გოცაძე</t>
  </si>
  <si>
    <t>ნატო ჩაფიძე</t>
  </si>
  <si>
    <t>თამარ ნაჭყებია</t>
  </si>
  <si>
    <t>მიხეილ ჯიბუტი</t>
  </si>
  <si>
    <t xml:space="preserve">ადამიანური რესურსების მართვისა და საერთაშორისო ურთიერთობების დეპარტამენტი                                </t>
  </si>
  <si>
    <t>პირველადი სტრუქტურული ერთეულის  ხელმძღვანელის თანამდებობა</t>
  </si>
  <si>
    <t>საერთაშორისო ურთიერთობებისა და აპარატის საქმისწარმოების სამმართველო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</si>
  <si>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</si>
  <si>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</si>
  <si>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</si>
  <si>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</si>
  <si>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მარიანა მკურნალი</t>
  </si>
  <si>
    <t>ადამიანური რესურსების მართვისა და შრომის ეფექტურობის მონიტორინგის სამმართველო</t>
  </si>
  <si>
    <t>სამმართველოს უფროსის მოადგილე</t>
  </si>
  <si>
    <t>მეორე კატეგორიის უფროსი სპეციალისტის თანამდებობა</t>
  </si>
  <si>
    <t>ნატო დოლიძე</t>
  </si>
  <si>
    <t>მაია თაბაგარი</t>
  </si>
  <si>
    <r>
      <t>თეა ჩუბინიძე</t>
    </r>
    <r>
      <rPr>
        <sz val="10"/>
        <color rgb="FF0070C0"/>
        <rFont val="Sylfaen"/>
        <family val="1"/>
        <charset val="204"/>
      </rPr>
      <t xml:space="preserve">  </t>
    </r>
    <r>
      <rPr>
        <b/>
        <sz val="10"/>
        <color rgb="FF0070C0"/>
        <rFont val="Sylfaen"/>
        <family val="1"/>
        <charset val="204"/>
      </rPr>
      <t>(ანაზღა.  შვებ. ორს. მშობ. და ბავშვ. მოვლ. გამო. 2017 წლის 25 სექტემბრიდან  2018 წლის 12 აპრილის ჩათვლით)</t>
    </r>
  </si>
  <si>
    <r>
      <t xml:space="preserve">ქეთევან ფხაკაძე  </t>
    </r>
    <r>
      <rPr>
        <sz val="10"/>
        <color rgb="FFFF0000"/>
        <rFont val="Sylfaen"/>
        <family val="1"/>
      </rPr>
      <t/>
    </r>
  </si>
  <si>
    <r>
      <t xml:space="preserve">ნანა რევია  </t>
    </r>
    <r>
      <rPr>
        <b/>
        <sz val="10"/>
        <color rgb="FF0070C0"/>
        <rFont val="Sylfaen"/>
        <family val="1"/>
        <charset val="204"/>
      </rPr>
      <t>(ანაზღა.  შვებ. ორს. მშობ. და ბავშვ. მოვლ. გამო. 2017 წლის 10 ივლისიდან  2018 წლის 8 იანვრის ჩათვლით)</t>
    </r>
  </si>
  <si>
    <t>ნანა ბენდუქიძე</t>
  </si>
  <si>
    <t>პირველადი სტრუქტურული ერთეულის  ხელმძღვანელის მოადგილის თანამდებობა</t>
  </si>
  <si>
    <r>
      <t>მთავარი სპეციალისტი</t>
    </r>
    <r>
      <rPr>
        <b/>
        <sz val="10"/>
        <color rgb="FFFF0000"/>
        <rFont val="Sylfaen"/>
        <family val="1"/>
      </rPr>
      <t xml:space="preserve"> </t>
    </r>
  </si>
  <si>
    <r>
      <t>მთავარი სპეციალისტი</t>
    </r>
    <r>
      <rPr>
        <sz val="10"/>
        <color rgb="FFFF0000"/>
        <rFont val="Sylfaen"/>
        <family val="1"/>
      </rPr>
      <t xml:space="preserve"> </t>
    </r>
  </si>
  <si>
    <r>
      <t>დიანა ჯიშკარიანი</t>
    </r>
    <r>
      <rPr>
        <b/>
        <sz val="10"/>
        <color theme="1"/>
        <rFont val="Sylfaen"/>
        <family val="1"/>
      </rPr>
      <t xml:space="preserve"> </t>
    </r>
    <r>
      <rPr>
        <sz val="10"/>
        <color rgb="FFFF0000"/>
        <rFont val="Sylfaen"/>
        <family val="1"/>
      </rPr>
      <t xml:space="preserve">                                             </t>
    </r>
    <r>
      <rPr>
        <b/>
        <sz val="10"/>
        <color rgb="FFFF0000"/>
        <rFont val="Sylfaen"/>
        <family val="1"/>
      </rPr>
      <t xml:space="preserve">                </t>
    </r>
    <r>
      <rPr>
        <sz val="10"/>
        <color rgb="FFFF0000"/>
        <rFont val="Sylfaen"/>
        <family val="1"/>
      </rPr>
      <t xml:space="preserve">    </t>
    </r>
    <r>
      <rPr>
        <sz val="10"/>
        <color theme="1"/>
        <rFont val="Sylfae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7030A0"/>
        <rFont val="Sylfaen"/>
        <family val="1"/>
      </rPr>
      <t xml:space="preserve">    </t>
    </r>
  </si>
  <si>
    <r>
      <t>სამმართველოს უფროსი</t>
    </r>
    <r>
      <rPr>
        <b/>
        <sz val="10"/>
        <color rgb="FFFF0000"/>
        <rFont val="Sylfaen"/>
        <family val="1"/>
      </rPr>
      <t xml:space="preserve"> </t>
    </r>
  </si>
  <si>
    <t xml:space="preserve">ირმა აბრამიშვილი </t>
  </si>
  <si>
    <t xml:space="preserve">ნათია ბერუაშვილი </t>
  </si>
  <si>
    <t>ეთერი ვარაზაშვილი</t>
  </si>
  <si>
    <t xml:space="preserve">მაია ჟორდანია </t>
  </si>
  <si>
    <t>თამარ გვილავა</t>
  </si>
  <si>
    <t xml:space="preserve">ნინო შალვაშვილი </t>
  </si>
  <si>
    <r>
      <t>დავით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Sylfaen"/>
        <family val="1"/>
      </rPr>
      <t>ბოდოკია</t>
    </r>
  </si>
  <si>
    <t xml:space="preserve">თინათინ საჩკოვი </t>
  </si>
  <si>
    <r>
      <t>ლია არევაძე</t>
    </r>
    <r>
      <rPr>
        <sz val="10"/>
        <color rgb="FF00B050"/>
        <rFont val="Sylfaen"/>
        <family val="1"/>
      </rPr>
      <t xml:space="preserve"> </t>
    </r>
  </si>
  <si>
    <t xml:space="preserve">სამმართველოს უფროსი </t>
  </si>
  <si>
    <t xml:space="preserve">მთავარი სპეციალისტი </t>
  </si>
  <si>
    <t xml:space="preserve">დეპარტამენტის უფროსის მოადგილე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</si>
  <si>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ლიკა კლიმიაშვილი </t>
  </si>
  <si>
    <t xml:space="preserve">მერი გვერდწითელი  </t>
  </si>
  <si>
    <r>
      <t>ირინა შავაძე</t>
    </r>
    <r>
      <rPr>
        <sz val="10"/>
        <color rgb="FF7030A0"/>
        <rFont val="Sylfaen"/>
        <family val="1"/>
      </rPr>
      <t xml:space="preserve"> </t>
    </r>
  </si>
  <si>
    <t>ადმინისტრაციული ხელშეკრულებით დასაკავებელი პოზიცია</t>
  </si>
  <si>
    <t xml:space="preserve">მინისტრის მოადგილის (ზაზა სოფრომაძე) თანაშემწე </t>
  </si>
  <si>
    <t xml:space="preserve">ნათია ჭითანავა </t>
  </si>
  <si>
    <t>მინისტრის მოადგილე</t>
  </si>
  <si>
    <t>ზაზა სოფრომაძე</t>
  </si>
  <si>
    <t>სახელმწიფო-პოლიტიკური თანამდებობის პირი</t>
  </si>
  <si>
    <t>მინისტრი</t>
  </si>
  <si>
    <t>დავით სერგეენკო</t>
  </si>
  <si>
    <t>თამილა ბარკალაია</t>
  </si>
  <si>
    <t>ზურაბ ფესვიანიძე</t>
  </si>
  <si>
    <t>ს უ ლ</t>
  </si>
  <si>
    <t>კოეფიციენტი</t>
  </si>
  <si>
    <t>ახალი სარგო</t>
  </si>
  <si>
    <t>ვაკანსია</t>
  </si>
  <si>
    <t>რაოდენობა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</si>
  <si>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</si>
  <si>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</si>
  <si>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</si>
  <si>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</si>
  <si>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</si>
  <si>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</si>
  <si>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</si>
  <si>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</si>
  <si>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</si>
  <si>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</si>
  <si>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</si>
  <si>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ქრისტინა გოროდნიჩევა </t>
  </si>
  <si>
    <t>მინისტრის პირველი მოადგილე</t>
  </si>
  <si>
    <t xml:space="preserve">სახელმწიფო პოლიტიკური თანამდებობის პირები </t>
  </si>
  <si>
    <t>ადმინისტრაციული ხელშეკრულებით დასაქმებული თანამშრომლები</t>
  </si>
  <si>
    <t>მინისტრის თანაშემწე</t>
  </si>
  <si>
    <t>მინისტრის პირველი მოადგილის  თანაშემწე</t>
  </si>
  <si>
    <t>მინისტრის მოადგილის თანაშემწე</t>
  </si>
  <si>
    <t xml:space="preserve">ვაკანსია </t>
  </si>
  <si>
    <t>ცხრილი N1</t>
  </si>
  <si>
    <t>დანართი N1</t>
  </si>
  <si>
    <t>რანგი</t>
  </si>
  <si>
    <t>თანამდებობათა იერარქია</t>
  </si>
  <si>
    <t>თანამდებობობის  აღწერა</t>
  </si>
  <si>
    <t>კოეფიციენტების კატეგორიები თანამდებობრივი სარგოებისათვის</t>
  </si>
  <si>
    <t xml:space="preserve">საჯარო დაწესებულების პირველადი სტრუქტურული ერთეულის  ხელმძღვანელის თანამდებობა; </t>
  </si>
  <si>
    <t xml:space="preserve">საჯარო დაწესებულების პირველადი სტრუქტურული ერთეულის  ხელმძღვანელის მოადგილის თანამდებობა; </t>
  </si>
  <si>
    <t xml:space="preserve">საჯარო დაწესებულების მეორადი სტრუქტურული ერთეულის ხელმძღვანელის თანამდებობა; </t>
  </si>
  <si>
    <t>საჯარო დაწესებულების პირველი კატეგორიის უფროსი სპეციალისტის თანამდებობა;</t>
  </si>
  <si>
    <t xml:space="preserve">საჯარო დაწესებულების მეორე კატეგორიის უფროსი სპეციალისტის თანამდებობა; </t>
  </si>
  <si>
    <t xml:space="preserve">საჯარო დაწესებულების მესამე კატეგორიის უფროსი სპეციალისტის თანამდებობა; </t>
  </si>
  <si>
    <t xml:space="preserve">საჯარო დაწესებულების პირველი კატეგორიის უმცროსი სპეციალისტის  თანამდებობა; </t>
  </si>
  <si>
    <t>საჯარო დაწესებულების მეორე კატეგორიის უმცროსი სპეციალისტის თანამდებობა;</t>
  </si>
  <si>
    <t>საჯარო დაწესებულების მესამე კატეგორიის უმცროსი სპეციალისტის თანამდებობა;</t>
  </si>
  <si>
    <t>ნინო კალანდაძე</t>
  </si>
  <si>
    <t>რუსუდან კაკოიშვილი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</si>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</sst>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29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rgb="FFFF0000"/>
      <name val="Sylfaen"/>
      <family val="1"/>
      <charset val="204"/>
    </font>
    <font>
      <sz val="10"/>
      <name val="Sylfaen"/>
      <family val="1"/>
      <charset val="204"/>
    </font>
    <font>
      <sz val="10"/>
      <color rgb="FF7030A0"/>
      <name val="Sylfaen"/>
      <family val="1"/>
      <charset val="204"/>
    </font>
    <font>
      <sz val="10"/>
      <name val="Arial"/>
      <family val="2"/>
      <charset val="204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sz val="10"/>
      <color rgb="FF0070C0"/>
      <name val="Sylfaen"/>
      <family val="1"/>
      <charset val="204"/>
    </font>
    <font>
      <b/>
      <sz val="8"/>
      <color theme="1"/>
      <name val="Sylfaen"/>
      <family val="1"/>
    </font>
    <font>
      <b/>
      <sz val="8"/>
      <color theme="1"/>
      <name val="Sylfaen"/>
      <family val="1"/>
      <charset val="204"/>
    </font>
    <font>
      <b/>
      <sz val="10"/>
      <color rgb="FF7030A0"/>
      <name val="Sylfaen"/>
      <family val="1"/>
    </font>
    <font>
      <b/>
      <sz val="10"/>
      <color rgb="FF0070C0"/>
      <name val="Sylfaen"/>
      <family val="1"/>
      <charset val="204"/>
    </font>
    <font>
      <sz val="10"/>
      <color rgb="FFFF0000"/>
      <name val="Sylfaen"/>
      <family val="1"/>
    </font>
    <font>
      <sz val="10"/>
      <color theme="1"/>
      <name val="Calibri"/>
      <family val="2"/>
      <scheme val="minor"/>
    </font>
    <font>
      <sz val="10"/>
      <color rgb="FF00B050"/>
      <name val="Sylfaen"/>
      <family val="1"/>
    </font>
    <font>
      <sz val="10"/>
      <color rgb="FF7030A0"/>
      <name val="Sylfaen"/>
      <family val="1"/>
    </font>
    <font>
      <sz val="11"/>
      <color theme="1"/>
      <name val="Calibri"/>
      <family val="2"/>
      <scheme val="minor"/>
    </font>
    <font>
      <sz val="10"/>
      <color rgb="FFFF0000"/>
      <name val="Sylfaen"/>
      <family val="1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Sylfaen"/>
      <family val="1"/>
    </font>
    <font>
      <sz val="10"/>
      <color theme="3" tint="0.39997558519241921"/>
      <name val="Sylfaen"/>
      <family val="1"/>
    </font>
    <font>
      <b/>
      <sz val="10"/>
      <name val="Sylfaen"/>
      <family val="1"/>
      <charset val="204"/>
    </font>
    <font>
      <b/>
      <sz val="8"/>
      <color rgb="FFFF0000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3" fontId="20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justify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3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vertical="center" wrapText="1"/>
    </xf>
    <xf numFmtId="3" fontId="21" fillId="2" borderId="1" xfId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164" fontId="7" fillId="6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vertical="center" wrapText="1"/>
    </xf>
    <xf numFmtId="0" fontId="21" fillId="6" borderId="1" xfId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vertical="center" wrapText="1"/>
    </xf>
    <xf numFmtId="0" fontId="4" fillId="6" borderId="1" xfId="1" applyFont="1" applyFill="1" applyBorder="1" applyAlignment="1">
      <alignment horizontal="left" vertical="center" wrapText="1"/>
    </xf>
    <xf numFmtId="0" fontId="21" fillId="6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3"/>
    <xf numFmtId="0" fontId="23" fillId="2" borderId="1" xfId="3" applyFont="1" applyFill="1" applyBorder="1" applyAlignment="1">
      <alignment horizontal="center" vertical="center" wrapText="1"/>
    </xf>
    <xf numFmtId="0" fontId="24" fillId="2" borderId="1" xfId="3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left" vertical="center" wrapText="1" indent="1"/>
    </xf>
    <xf numFmtId="43" fontId="24" fillId="2" borderId="1" xfId="4" applyNumberFormat="1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left" wrapText="1" indent="1"/>
    </xf>
    <xf numFmtId="0" fontId="26" fillId="0" borderId="0" xfId="0" applyFont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3" fontId="16" fillId="2" borderId="1" xfId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1" fillId="6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164" fontId="27" fillId="6" borderId="1" xfId="0" applyNumberFormat="1" applyFont="1" applyFill="1" applyBorder="1" applyAlignment="1">
      <alignment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43" fontId="28" fillId="0" borderId="0" xfId="0" applyNumberFormat="1" applyFont="1" applyAlignment="1">
      <alignment horizontal="left" vertical="center" wrapText="1"/>
    </xf>
    <xf numFmtId="43" fontId="21" fillId="0" borderId="0" xfId="2" applyFont="1" applyAlignment="1">
      <alignment horizontal="left" vertical="center" wrapText="1"/>
    </xf>
    <xf numFmtId="43" fontId="2" fillId="0" borderId="0" xfId="0" applyNumberFormat="1" applyFont="1" applyAlignment="1">
      <alignment horizontal="left" vertical="center" wrapText="1"/>
    </xf>
    <xf numFmtId="164" fontId="21" fillId="0" borderId="0" xfId="0" applyNumberFormat="1" applyFont="1" applyAlignment="1">
      <alignment horizontal="left" vertical="center" wrapText="1"/>
    </xf>
    <xf numFmtId="164" fontId="9" fillId="0" borderId="0" xfId="0" applyNumberFormat="1" applyFont="1" applyFill="1" applyAlignment="1">
      <alignment horizontal="left" vertical="center" wrapText="1"/>
    </xf>
    <xf numFmtId="0" fontId="0" fillId="0" borderId="1" xfId="0" applyBorder="1"/>
    <xf numFmtId="0" fontId="7" fillId="4" borderId="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22" fillId="0" borderId="11" xfId="3" applyBorder="1" applyAlignment="1">
      <alignment horizontal="center"/>
    </xf>
    <xf numFmtId="0" fontId="24" fillId="2" borderId="2" xfId="3" applyFont="1" applyFill="1" applyBorder="1" applyAlignment="1">
      <alignment horizontal="center" vertical="center"/>
    </xf>
    <xf numFmtId="0" fontId="24" fillId="2" borderId="10" xfId="3" applyFont="1" applyFill="1" applyBorder="1" applyAlignment="1">
      <alignment horizontal="center" vertical="center"/>
    </xf>
    <xf numFmtId="0" fontId="24" fillId="2" borderId="3" xfId="3" applyFont="1" applyFill="1" applyBorder="1" applyAlignment="1">
      <alignment horizontal="center" vertical="center"/>
    </xf>
  </cellXfs>
  <cellStyles count="5">
    <cellStyle name="Comma" xfId="2" builtinId="3"/>
    <cellStyle name="Comma 2" xfId="4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tabSelected="1" zoomScale="84" zoomScaleNormal="84" workbookViewId="0">
      <selection activeCell="K5" sqref="K5"/>
    </sheetView>
  </sheetViews>
  <sheetFormatPr defaultRowHeight="15" x14ac:dyDescent="0.25"/>
  <cols>
    <col min="1" max="1" width="3.5703125" style="2" customWidth="1"/>
    <col min="2" max="2" width="10.42578125" style="1" customWidth="1"/>
    <col min="3" max="3" width="27.5703125" style="2" customWidth="1"/>
    <col min="4" max="4" width="32.5703125" style="2" customWidth="1"/>
    <col min="5" max="5" width="19.28515625" style="8" customWidth="1"/>
    <col min="6" max="6" width="8.5703125" style="86" customWidth="1"/>
    <col min="7" max="7" width="13.5703125" style="6" customWidth="1"/>
    <col min="8" max="8" width="12.42578125" style="62" customWidth="1"/>
    <col min="9" max="16384" width="9.140625" style="2"/>
  </cols>
  <sheetData>
    <row r="1" spans="1:8" ht="23.25" customHeight="1" x14ac:dyDescent="0.25">
      <c r="B1" s="127" t="s">
        <v>225</v>
      </c>
      <c r="C1" s="115" t="s">
        <v>0</v>
      </c>
      <c r="D1" s="132" t="s">
        <v>0</v>
      </c>
      <c r="E1" s="117" t="s">
        <v>1</v>
      </c>
      <c r="F1" s="134" t="s">
        <v>222</v>
      </c>
      <c r="G1" s="125" t="s">
        <v>223</v>
      </c>
    </row>
    <row r="2" spans="1:8" ht="65.25" customHeight="1" x14ac:dyDescent="0.25">
      <c r="B2" s="128"/>
      <c r="C2" s="116"/>
      <c r="D2" s="133"/>
      <c r="E2" s="118"/>
      <c r="F2" s="135"/>
      <c r="G2" s="126"/>
    </row>
    <row r="3" spans="1:8" ht="20.25" customHeight="1" x14ac:dyDescent="0.25">
      <c r="B3" s="31">
        <v>5</v>
      </c>
      <c r="C3" s="119" t="s">
        <v>239</v>
      </c>
      <c r="D3" s="120"/>
      <c r="E3" s="121"/>
      <c r="F3" s="72"/>
      <c r="G3" s="32"/>
    </row>
    <row r="4" spans="1:8" ht="30.75" customHeight="1" x14ac:dyDescent="0.25">
      <c r="B4" s="42">
        <v>1</v>
      </c>
      <c r="C4" s="43" t="s">
        <v>217</v>
      </c>
      <c r="D4" s="44" t="s">
        <v>216</v>
      </c>
      <c r="E4" s="45" t="s">
        <v>218</v>
      </c>
      <c r="F4" s="77"/>
      <c r="G4" s="46">
        <v>6250</v>
      </c>
    </row>
    <row r="5" spans="1:8" ht="30" x14ac:dyDescent="0.25">
      <c r="B5" s="42">
        <v>1</v>
      </c>
      <c r="C5" s="56" t="s">
        <v>238</v>
      </c>
      <c r="D5" s="57" t="s">
        <v>216</v>
      </c>
      <c r="E5" s="56" t="s">
        <v>244</v>
      </c>
      <c r="F5" s="78"/>
      <c r="G5" s="88">
        <v>6200</v>
      </c>
    </row>
    <row r="6" spans="1:8" ht="30" x14ac:dyDescent="0.25">
      <c r="B6" s="42">
        <v>1</v>
      </c>
      <c r="C6" s="43" t="s">
        <v>214</v>
      </c>
      <c r="D6" s="44" t="s">
        <v>216</v>
      </c>
      <c r="E6" s="45" t="s">
        <v>215</v>
      </c>
      <c r="F6" s="77"/>
      <c r="G6" s="46">
        <v>6000</v>
      </c>
    </row>
    <row r="7" spans="1:8" ht="30" x14ac:dyDescent="0.25">
      <c r="B7" s="42">
        <v>1</v>
      </c>
      <c r="C7" s="43" t="s">
        <v>214</v>
      </c>
      <c r="D7" s="44" t="s">
        <v>216</v>
      </c>
      <c r="E7" s="45" t="s">
        <v>219</v>
      </c>
      <c r="F7" s="77"/>
      <c r="G7" s="46">
        <v>5600</v>
      </c>
    </row>
    <row r="8" spans="1:8" ht="30" x14ac:dyDescent="0.25">
      <c r="B8" s="42">
        <v>1</v>
      </c>
      <c r="C8" s="56" t="s">
        <v>214</v>
      </c>
      <c r="D8" s="57" t="s">
        <v>216</v>
      </c>
      <c r="E8" s="56" t="s">
        <v>244</v>
      </c>
      <c r="F8" s="78"/>
      <c r="G8" s="88">
        <v>5600</v>
      </c>
    </row>
    <row r="9" spans="1:8" ht="20.25" customHeight="1" x14ac:dyDescent="0.25">
      <c r="B9" s="26">
        <v>5</v>
      </c>
      <c r="C9" s="129" t="s">
        <v>240</v>
      </c>
      <c r="D9" s="130"/>
      <c r="E9" s="131"/>
      <c r="F9" s="79"/>
      <c r="G9" s="29"/>
    </row>
    <row r="10" spans="1:8" ht="45" x14ac:dyDescent="0.25">
      <c r="B10" s="94">
        <v>1</v>
      </c>
      <c r="C10" s="60" t="s">
        <v>241</v>
      </c>
      <c r="D10" s="57" t="s">
        <v>211</v>
      </c>
      <c r="E10" s="27" t="s">
        <v>224</v>
      </c>
      <c r="F10" s="78"/>
      <c r="G10" s="58">
        <v>1600</v>
      </c>
      <c r="H10" s="73"/>
    </row>
    <row r="11" spans="1:8" ht="45" x14ac:dyDescent="0.25">
      <c r="B11" s="94">
        <v>1</v>
      </c>
      <c r="C11" s="60" t="s">
        <v>242</v>
      </c>
      <c r="D11" s="57" t="s">
        <v>211</v>
      </c>
      <c r="E11" s="27" t="s">
        <v>244</v>
      </c>
      <c r="F11" s="78"/>
      <c r="G11" s="58">
        <v>1300</v>
      </c>
      <c r="H11" s="73"/>
    </row>
    <row r="12" spans="1:8" ht="45" x14ac:dyDescent="0.25">
      <c r="B12" s="42">
        <v>1</v>
      </c>
      <c r="C12" s="59" t="s">
        <v>212</v>
      </c>
      <c r="D12" s="44" t="s">
        <v>211</v>
      </c>
      <c r="E12" s="45" t="s">
        <v>213</v>
      </c>
      <c r="F12" s="77"/>
      <c r="G12" s="46">
        <v>1300</v>
      </c>
      <c r="H12" s="104"/>
    </row>
    <row r="13" spans="1:8" ht="45" x14ac:dyDescent="0.25">
      <c r="B13" s="42">
        <v>1</v>
      </c>
      <c r="C13" s="59" t="s">
        <v>243</v>
      </c>
      <c r="D13" s="44" t="s">
        <v>211</v>
      </c>
      <c r="E13" s="95" t="s">
        <v>260</v>
      </c>
      <c r="F13" s="97"/>
      <c r="G13" s="96">
        <v>1300</v>
      </c>
    </row>
    <row r="14" spans="1:8" ht="45" x14ac:dyDescent="0.25">
      <c r="B14" s="42">
        <v>1</v>
      </c>
      <c r="C14" s="60" t="s">
        <v>243</v>
      </c>
      <c r="D14" s="57" t="s">
        <v>211</v>
      </c>
      <c r="E14" s="56" t="s">
        <v>244</v>
      </c>
      <c r="F14" s="78"/>
      <c r="G14" s="58">
        <v>1300</v>
      </c>
    </row>
    <row r="15" spans="1:8" ht="39" customHeight="1" x14ac:dyDescent="0.25">
      <c r="A15" s="47" t="s">
        <v>226</v>
      </c>
      <c r="B15" s="41">
        <f>B16+B17+B22</f>
        <v>11</v>
      </c>
      <c r="C15" s="109" t="s">
        <v>174</v>
      </c>
      <c r="D15" s="110"/>
      <c r="E15" s="111"/>
      <c r="F15" s="80"/>
      <c r="G15" s="38"/>
    </row>
    <row r="16" spans="1:8" ht="45" x14ac:dyDescent="0.25">
      <c r="B16" s="5">
        <v>1</v>
      </c>
      <c r="C16" s="3" t="s">
        <v>157</v>
      </c>
      <c r="D16" s="13" t="s">
        <v>175</v>
      </c>
      <c r="E16" s="9" t="s">
        <v>85</v>
      </c>
      <c r="F16" s="72">
        <v>4.4000000000000004</v>
      </c>
      <c r="G16" s="33">
        <f>F16*1000</f>
        <v>4400</v>
      </c>
    </row>
    <row r="17" spans="1:9" x14ac:dyDescent="0.25">
      <c r="B17" s="34">
        <v>4</v>
      </c>
      <c r="C17" s="106" t="s">
        <v>176</v>
      </c>
      <c r="D17" s="107"/>
      <c r="E17" s="108"/>
      <c r="F17" s="81"/>
      <c r="G17" s="36"/>
    </row>
    <row r="18" spans="1:9" ht="45" x14ac:dyDescent="0.25">
      <c r="B18" s="5">
        <v>1</v>
      </c>
      <c r="C18" s="3" t="s">
        <v>7</v>
      </c>
      <c r="D18" s="13" t="s">
        <v>177</v>
      </c>
      <c r="E18" s="10" t="s">
        <v>181</v>
      </c>
      <c r="F18" s="72">
        <v>2.8</v>
      </c>
      <c r="G18" s="33">
        <f t="shared" ref="G18:G82" si="0">F18*1000</f>
        <v>2800</v>
      </c>
    </row>
    <row r="19" spans="1:9" ht="30" x14ac:dyDescent="0.25">
      <c r="B19" s="5">
        <v>1</v>
      </c>
      <c r="C19" s="7" t="s">
        <v>2</v>
      </c>
      <c r="D19" s="13" t="s">
        <v>178</v>
      </c>
      <c r="E19" s="7" t="s">
        <v>5</v>
      </c>
      <c r="F19" s="72">
        <v>2.5</v>
      </c>
      <c r="G19" s="33">
        <f t="shared" si="0"/>
        <v>2500</v>
      </c>
    </row>
    <row r="20" spans="1:9" ht="30" x14ac:dyDescent="0.25">
      <c r="B20" s="5">
        <v>1</v>
      </c>
      <c r="C20" s="7" t="s">
        <v>3</v>
      </c>
      <c r="D20" s="14" t="s">
        <v>179</v>
      </c>
      <c r="E20" s="7" t="s">
        <v>4</v>
      </c>
      <c r="F20" s="72">
        <v>1.6</v>
      </c>
      <c r="G20" s="33">
        <f t="shared" si="0"/>
        <v>1600</v>
      </c>
    </row>
    <row r="21" spans="1:9" ht="30" x14ac:dyDescent="0.25">
      <c r="B21" s="5">
        <v>1</v>
      </c>
      <c r="C21" s="9" t="s">
        <v>6</v>
      </c>
      <c r="D21" s="13" t="s">
        <v>180</v>
      </c>
      <c r="E21" s="7" t="s">
        <v>93</v>
      </c>
      <c r="F21" s="72">
        <v>1.3</v>
      </c>
      <c r="G21" s="33">
        <f t="shared" si="0"/>
        <v>1300</v>
      </c>
    </row>
    <row r="22" spans="1:9" ht="27.75" customHeight="1" x14ac:dyDescent="0.25">
      <c r="B22" s="34">
        <f>B23+B24+B25+B26+B27+B28</f>
        <v>6</v>
      </c>
      <c r="C22" s="106" t="s">
        <v>182</v>
      </c>
      <c r="D22" s="107"/>
      <c r="E22" s="108"/>
      <c r="F22" s="81"/>
      <c r="G22" s="36"/>
    </row>
    <row r="23" spans="1:9" ht="45" x14ac:dyDescent="0.25">
      <c r="B23" s="5">
        <v>1</v>
      </c>
      <c r="C23" s="3" t="s">
        <v>7</v>
      </c>
      <c r="D23" s="13" t="s">
        <v>177</v>
      </c>
      <c r="E23" s="16" t="s">
        <v>185</v>
      </c>
      <c r="F23" s="72">
        <v>2.8</v>
      </c>
      <c r="G23" s="33">
        <f t="shared" si="0"/>
        <v>2800</v>
      </c>
    </row>
    <row r="24" spans="1:9" ht="30" x14ac:dyDescent="0.25">
      <c r="B24" s="5">
        <v>1</v>
      </c>
      <c r="C24" s="3" t="s">
        <v>183</v>
      </c>
      <c r="D24" s="13" t="s">
        <v>178</v>
      </c>
      <c r="E24" s="3" t="s">
        <v>39</v>
      </c>
      <c r="F24" s="72">
        <v>2.1</v>
      </c>
      <c r="G24" s="33">
        <f t="shared" si="0"/>
        <v>2100</v>
      </c>
    </row>
    <row r="25" spans="1:9" ht="30" x14ac:dyDescent="0.25">
      <c r="B25" s="5">
        <v>1</v>
      </c>
      <c r="C25" s="3" t="s">
        <v>2</v>
      </c>
      <c r="D25" s="15" t="s">
        <v>184</v>
      </c>
      <c r="E25" s="3" t="s">
        <v>40</v>
      </c>
      <c r="F25" s="72">
        <v>1.6</v>
      </c>
      <c r="G25" s="33">
        <f t="shared" si="0"/>
        <v>1600</v>
      </c>
    </row>
    <row r="26" spans="1:9" ht="30" x14ac:dyDescent="0.25">
      <c r="B26" s="5">
        <v>1</v>
      </c>
      <c r="C26" s="7" t="s">
        <v>2</v>
      </c>
      <c r="D26" s="15" t="s">
        <v>184</v>
      </c>
      <c r="E26" s="7" t="s">
        <v>41</v>
      </c>
      <c r="F26" s="72">
        <v>1.6</v>
      </c>
      <c r="G26" s="33">
        <f t="shared" si="0"/>
        <v>1600</v>
      </c>
    </row>
    <row r="27" spans="1:9" ht="30" x14ac:dyDescent="0.25">
      <c r="B27" s="5">
        <v>1</v>
      </c>
      <c r="C27" s="3" t="s">
        <v>3</v>
      </c>
      <c r="D27" s="15" t="s">
        <v>179</v>
      </c>
      <c r="E27" s="3" t="s">
        <v>151</v>
      </c>
      <c r="F27" s="72">
        <v>1.2</v>
      </c>
      <c r="G27" s="33">
        <f t="shared" si="0"/>
        <v>1200</v>
      </c>
    </row>
    <row r="28" spans="1:9" ht="30" x14ac:dyDescent="0.25">
      <c r="B28" s="5">
        <v>1</v>
      </c>
      <c r="C28" s="3" t="s">
        <v>3</v>
      </c>
      <c r="D28" s="15" t="s">
        <v>179</v>
      </c>
      <c r="E28" s="17" t="s">
        <v>96</v>
      </c>
      <c r="F28" s="72">
        <v>1.2</v>
      </c>
      <c r="G28" s="33">
        <f t="shared" si="0"/>
        <v>1200</v>
      </c>
    </row>
    <row r="29" spans="1:9" ht="15" customHeight="1" x14ac:dyDescent="0.25">
      <c r="A29" s="47" t="s">
        <v>227</v>
      </c>
      <c r="B29" s="41">
        <f>B30+B31+B36</f>
        <v>23</v>
      </c>
      <c r="C29" s="109" t="s">
        <v>128</v>
      </c>
      <c r="D29" s="110"/>
      <c r="E29" s="111"/>
      <c r="F29" s="80"/>
      <c r="G29" s="38"/>
      <c r="H29" s="101"/>
      <c r="I29" s="52"/>
    </row>
    <row r="30" spans="1:9" ht="45" x14ac:dyDescent="0.25">
      <c r="B30" s="5">
        <v>1</v>
      </c>
      <c r="C30" s="3" t="s">
        <v>157</v>
      </c>
      <c r="D30" s="13" t="s">
        <v>175</v>
      </c>
      <c r="E30" s="51" t="s">
        <v>186</v>
      </c>
      <c r="F30" s="87">
        <v>4.4000000000000004</v>
      </c>
      <c r="G30" s="33">
        <f t="shared" si="0"/>
        <v>4400</v>
      </c>
      <c r="H30" s="101"/>
      <c r="I30" s="52"/>
    </row>
    <row r="31" spans="1:9" x14ac:dyDescent="0.25">
      <c r="B31" s="34">
        <v>4</v>
      </c>
      <c r="C31" s="112" t="s">
        <v>86</v>
      </c>
      <c r="D31" s="113"/>
      <c r="E31" s="114"/>
      <c r="F31" s="36"/>
      <c r="G31" s="36"/>
      <c r="H31" s="102"/>
    </row>
    <row r="32" spans="1:9" ht="45" x14ac:dyDescent="0.25">
      <c r="B32" s="5">
        <v>1</v>
      </c>
      <c r="C32" s="3" t="s">
        <v>7</v>
      </c>
      <c r="D32" s="13" t="s">
        <v>177</v>
      </c>
      <c r="E32" s="18" t="s">
        <v>79</v>
      </c>
      <c r="F32" s="87">
        <v>3.1</v>
      </c>
      <c r="G32" s="33">
        <f t="shared" si="0"/>
        <v>3100</v>
      </c>
    </row>
    <row r="33" spans="1:8" ht="30" x14ac:dyDescent="0.25">
      <c r="B33" s="5">
        <v>1</v>
      </c>
      <c r="C33" s="3" t="s">
        <v>2</v>
      </c>
      <c r="D33" s="15" t="s">
        <v>184</v>
      </c>
      <c r="E33" s="3" t="s">
        <v>8</v>
      </c>
      <c r="F33" s="87">
        <v>1.4</v>
      </c>
      <c r="G33" s="33">
        <f t="shared" si="0"/>
        <v>1400</v>
      </c>
    </row>
    <row r="34" spans="1:8" ht="30" x14ac:dyDescent="0.25">
      <c r="B34" s="5">
        <v>1</v>
      </c>
      <c r="C34" s="3" t="s">
        <v>2</v>
      </c>
      <c r="D34" s="15" t="s">
        <v>184</v>
      </c>
      <c r="E34" s="18" t="s">
        <v>84</v>
      </c>
      <c r="F34" s="87">
        <v>1.6</v>
      </c>
      <c r="G34" s="33">
        <f t="shared" si="0"/>
        <v>1600</v>
      </c>
      <c r="H34" s="63"/>
    </row>
    <row r="35" spans="1:8" ht="135" x14ac:dyDescent="0.25">
      <c r="B35" s="5">
        <v>1</v>
      </c>
      <c r="C35" s="3" t="s">
        <v>2</v>
      </c>
      <c r="D35" s="15" t="s">
        <v>184</v>
      </c>
      <c r="E35" s="16" t="s">
        <v>187</v>
      </c>
      <c r="F35" s="87">
        <v>1.4</v>
      </c>
      <c r="G35" s="33">
        <f t="shared" si="0"/>
        <v>1400</v>
      </c>
    </row>
    <row r="36" spans="1:8" x14ac:dyDescent="0.25">
      <c r="B36" s="34">
        <v>18</v>
      </c>
      <c r="C36" s="112" t="s">
        <v>87</v>
      </c>
      <c r="D36" s="113"/>
      <c r="E36" s="114"/>
      <c r="F36" s="35"/>
      <c r="G36" s="36"/>
    </row>
    <row r="37" spans="1:8" ht="45" x14ac:dyDescent="0.25">
      <c r="B37" s="5">
        <v>1</v>
      </c>
      <c r="C37" s="3" t="s">
        <v>7</v>
      </c>
      <c r="D37" s="13" t="s">
        <v>177</v>
      </c>
      <c r="E37" s="18" t="s">
        <v>81</v>
      </c>
      <c r="F37" s="87">
        <v>3.1</v>
      </c>
      <c r="G37" s="33">
        <f t="shared" si="0"/>
        <v>3100</v>
      </c>
    </row>
    <row r="38" spans="1:8" ht="30" x14ac:dyDescent="0.25">
      <c r="B38" s="5">
        <v>1</v>
      </c>
      <c r="C38" s="3" t="s">
        <v>2</v>
      </c>
      <c r="D38" s="15" t="s">
        <v>184</v>
      </c>
      <c r="E38" s="18" t="s">
        <v>188</v>
      </c>
      <c r="F38" s="87">
        <v>1.4</v>
      </c>
      <c r="G38" s="33">
        <f t="shared" si="0"/>
        <v>1400</v>
      </c>
    </row>
    <row r="39" spans="1:8" ht="30" x14ac:dyDescent="0.25">
      <c r="B39" s="5">
        <v>1</v>
      </c>
      <c r="C39" s="3" t="s">
        <v>2</v>
      </c>
      <c r="D39" s="15" t="s">
        <v>184</v>
      </c>
      <c r="E39" s="16" t="s">
        <v>82</v>
      </c>
      <c r="F39" s="87">
        <v>1.4</v>
      </c>
      <c r="G39" s="33">
        <f t="shared" si="0"/>
        <v>1400</v>
      </c>
    </row>
    <row r="40" spans="1:8" ht="30" x14ac:dyDescent="0.25">
      <c r="B40" s="5">
        <v>1</v>
      </c>
      <c r="C40" s="3" t="s">
        <v>3</v>
      </c>
      <c r="D40" s="61" t="s">
        <v>179</v>
      </c>
      <c r="E40" s="3" t="s">
        <v>9</v>
      </c>
      <c r="F40" s="87">
        <v>1.2</v>
      </c>
      <c r="G40" s="33">
        <f t="shared" si="0"/>
        <v>1200</v>
      </c>
    </row>
    <row r="41" spans="1:8" ht="30" x14ac:dyDescent="0.25">
      <c r="B41" s="5">
        <v>1</v>
      </c>
      <c r="C41" s="7" t="s">
        <v>3</v>
      </c>
      <c r="D41" s="61" t="s">
        <v>179</v>
      </c>
      <c r="E41" s="10" t="s">
        <v>165</v>
      </c>
      <c r="F41" s="87">
        <v>1.2</v>
      </c>
      <c r="G41" s="33">
        <f t="shared" si="0"/>
        <v>1200</v>
      </c>
    </row>
    <row r="42" spans="1:8" ht="30" x14ac:dyDescent="0.25">
      <c r="A42" s="98"/>
      <c r="B42" s="48">
        <v>1</v>
      </c>
      <c r="C42" s="27" t="s">
        <v>3</v>
      </c>
      <c r="D42" s="75" t="s">
        <v>179</v>
      </c>
      <c r="E42" s="27" t="s">
        <v>261</v>
      </c>
      <c r="F42" s="84">
        <v>0.9</v>
      </c>
      <c r="G42" s="50">
        <f t="shared" ref="G42" si="1">F42*1000</f>
        <v>900</v>
      </c>
      <c r="H42" s="62" t="s">
        <v>262</v>
      </c>
    </row>
    <row r="43" spans="1:8" ht="135" x14ac:dyDescent="0.25">
      <c r="B43" s="5">
        <v>1</v>
      </c>
      <c r="C43" s="3" t="s">
        <v>6</v>
      </c>
      <c r="D43" s="13" t="s">
        <v>180</v>
      </c>
      <c r="E43" s="3" t="s">
        <v>189</v>
      </c>
      <c r="F43" s="87">
        <v>1</v>
      </c>
      <c r="G43" s="33">
        <f t="shared" si="0"/>
        <v>1000</v>
      </c>
    </row>
    <row r="44" spans="1:8" ht="30" x14ac:dyDescent="0.25">
      <c r="B44" s="5">
        <v>1</v>
      </c>
      <c r="C44" s="3" t="s">
        <v>6</v>
      </c>
      <c r="D44" s="13" t="s">
        <v>180</v>
      </c>
      <c r="E44" s="3" t="s">
        <v>10</v>
      </c>
      <c r="F44" s="87">
        <v>1</v>
      </c>
      <c r="G44" s="33">
        <f t="shared" si="0"/>
        <v>1000</v>
      </c>
    </row>
    <row r="45" spans="1:8" ht="30" x14ac:dyDescent="0.25">
      <c r="B45" s="5">
        <v>1</v>
      </c>
      <c r="C45" s="3" t="s">
        <v>6</v>
      </c>
      <c r="D45" s="13" t="s">
        <v>180</v>
      </c>
      <c r="E45" s="3" t="s">
        <v>11</v>
      </c>
      <c r="F45" s="87">
        <v>1</v>
      </c>
      <c r="G45" s="33">
        <f t="shared" si="0"/>
        <v>1000</v>
      </c>
    </row>
    <row r="46" spans="1:8" ht="30" x14ac:dyDescent="0.25">
      <c r="B46" s="5">
        <v>1</v>
      </c>
      <c r="C46" s="3" t="s">
        <v>6</v>
      </c>
      <c r="D46" s="13" t="s">
        <v>180</v>
      </c>
      <c r="E46" s="3" t="s">
        <v>12</v>
      </c>
      <c r="F46" s="87">
        <v>0.9</v>
      </c>
      <c r="G46" s="33">
        <f t="shared" si="0"/>
        <v>900</v>
      </c>
    </row>
    <row r="47" spans="1:8" ht="30" x14ac:dyDescent="0.25">
      <c r="B47" s="5">
        <v>1</v>
      </c>
      <c r="C47" s="3" t="s">
        <v>6</v>
      </c>
      <c r="D47" s="13" t="s">
        <v>180</v>
      </c>
      <c r="E47" s="3" t="s">
        <v>13</v>
      </c>
      <c r="F47" s="87">
        <v>0.9</v>
      </c>
      <c r="G47" s="33">
        <f t="shared" si="0"/>
        <v>900</v>
      </c>
    </row>
    <row r="48" spans="1:8" ht="30" x14ac:dyDescent="0.25">
      <c r="B48" s="5">
        <v>1</v>
      </c>
      <c r="C48" s="3" t="s">
        <v>6</v>
      </c>
      <c r="D48" s="13" t="s">
        <v>180</v>
      </c>
      <c r="E48" s="3" t="s">
        <v>14</v>
      </c>
      <c r="F48" s="87">
        <v>0.9</v>
      </c>
      <c r="G48" s="33">
        <f t="shared" si="0"/>
        <v>900</v>
      </c>
    </row>
    <row r="49" spans="1:7" ht="30" x14ac:dyDescent="0.25">
      <c r="B49" s="5">
        <v>1</v>
      </c>
      <c r="C49" s="3" t="s">
        <v>6</v>
      </c>
      <c r="D49" s="13" t="s">
        <v>180</v>
      </c>
      <c r="E49" s="3" t="s">
        <v>15</v>
      </c>
      <c r="F49" s="87">
        <v>0.9</v>
      </c>
      <c r="G49" s="33">
        <f t="shared" si="0"/>
        <v>900</v>
      </c>
    </row>
    <row r="50" spans="1:7" ht="30" x14ac:dyDescent="0.25">
      <c r="B50" s="5">
        <v>1</v>
      </c>
      <c r="C50" s="3" t="s">
        <v>6</v>
      </c>
      <c r="D50" s="13" t="s">
        <v>180</v>
      </c>
      <c r="E50" s="3" t="s">
        <v>16</v>
      </c>
      <c r="F50" s="87">
        <v>0.9</v>
      </c>
      <c r="G50" s="33">
        <f t="shared" si="0"/>
        <v>900</v>
      </c>
    </row>
    <row r="51" spans="1:7" ht="30" x14ac:dyDescent="0.25">
      <c r="B51" s="5">
        <v>1</v>
      </c>
      <c r="C51" s="3" t="s">
        <v>6</v>
      </c>
      <c r="D51" s="13" t="s">
        <v>180</v>
      </c>
      <c r="E51" s="10" t="s">
        <v>141</v>
      </c>
      <c r="F51" s="87">
        <v>1.1499999999999999</v>
      </c>
      <c r="G51" s="33">
        <f t="shared" si="0"/>
        <v>1150</v>
      </c>
    </row>
    <row r="52" spans="1:7" ht="30" x14ac:dyDescent="0.25">
      <c r="B52" s="5">
        <v>1</v>
      </c>
      <c r="C52" s="3" t="s">
        <v>6</v>
      </c>
      <c r="D52" s="13" t="s">
        <v>180</v>
      </c>
      <c r="E52" s="18" t="s">
        <v>83</v>
      </c>
      <c r="F52" s="87">
        <v>1</v>
      </c>
      <c r="G52" s="33">
        <f t="shared" si="0"/>
        <v>1000</v>
      </c>
    </row>
    <row r="53" spans="1:7" ht="30" x14ac:dyDescent="0.25">
      <c r="B53" s="5">
        <v>1</v>
      </c>
      <c r="C53" s="3" t="s">
        <v>6</v>
      </c>
      <c r="D53" s="13" t="s">
        <v>180</v>
      </c>
      <c r="E53" s="9" t="s">
        <v>166</v>
      </c>
      <c r="F53" s="87">
        <v>1</v>
      </c>
      <c r="G53" s="33">
        <f t="shared" si="0"/>
        <v>1000</v>
      </c>
    </row>
    <row r="54" spans="1:7" ht="30" x14ac:dyDescent="0.25">
      <c r="B54" s="5">
        <v>1</v>
      </c>
      <c r="C54" s="3" t="s">
        <v>6</v>
      </c>
      <c r="D54" s="13" t="s">
        <v>180</v>
      </c>
      <c r="E54" s="10" t="s">
        <v>190</v>
      </c>
      <c r="F54" s="87">
        <v>1</v>
      </c>
      <c r="G54" s="33">
        <f t="shared" si="0"/>
        <v>1000</v>
      </c>
    </row>
    <row r="55" spans="1:7" x14ac:dyDescent="0.25">
      <c r="A55" s="71" t="s">
        <v>228</v>
      </c>
      <c r="B55" s="41">
        <f>B56+B57+B58+B62</f>
        <v>9</v>
      </c>
      <c r="C55" s="109" t="s">
        <v>129</v>
      </c>
      <c r="D55" s="110"/>
      <c r="E55" s="111"/>
      <c r="F55" s="80"/>
      <c r="G55" s="38"/>
    </row>
    <row r="56" spans="1:7" ht="45" x14ac:dyDescent="0.25">
      <c r="B56" s="5">
        <v>1</v>
      </c>
      <c r="C56" s="3" t="s">
        <v>157</v>
      </c>
      <c r="D56" s="13" t="s">
        <v>175</v>
      </c>
      <c r="E56" s="7" t="s">
        <v>156</v>
      </c>
      <c r="F56" s="72">
        <v>4.4000000000000004</v>
      </c>
      <c r="G56" s="33">
        <f t="shared" si="0"/>
        <v>4400</v>
      </c>
    </row>
    <row r="57" spans="1:7" ht="45" x14ac:dyDescent="0.25">
      <c r="B57" s="5">
        <v>1</v>
      </c>
      <c r="C57" s="3" t="s">
        <v>17</v>
      </c>
      <c r="D57" s="13" t="s">
        <v>191</v>
      </c>
      <c r="E57" s="7" t="s">
        <v>97</v>
      </c>
      <c r="F57" s="72">
        <v>3.6</v>
      </c>
      <c r="G57" s="33">
        <f t="shared" si="0"/>
        <v>3600</v>
      </c>
    </row>
    <row r="58" spans="1:7" ht="15" customHeight="1" x14ac:dyDescent="0.25">
      <c r="B58" s="34">
        <v>3</v>
      </c>
      <c r="C58" s="106" t="s">
        <v>18</v>
      </c>
      <c r="D58" s="107"/>
      <c r="E58" s="108"/>
      <c r="F58" s="81"/>
      <c r="G58" s="36"/>
    </row>
    <row r="59" spans="1:7" ht="45" x14ac:dyDescent="0.25">
      <c r="B59" s="5">
        <v>1</v>
      </c>
      <c r="C59" s="3" t="s">
        <v>7</v>
      </c>
      <c r="D59" s="13" t="s">
        <v>177</v>
      </c>
      <c r="E59" s="10" t="s">
        <v>167</v>
      </c>
      <c r="F59" s="72">
        <v>2.8</v>
      </c>
      <c r="G59" s="33">
        <f t="shared" si="0"/>
        <v>2800</v>
      </c>
    </row>
    <row r="60" spans="1:7" ht="30" x14ac:dyDescent="0.25">
      <c r="B60" s="5">
        <v>1</v>
      </c>
      <c r="C60" s="3" t="s">
        <v>192</v>
      </c>
      <c r="D60" s="15" t="s">
        <v>184</v>
      </c>
      <c r="E60" s="19" t="s">
        <v>137</v>
      </c>
      <c r="F60" s="79">
        <v>1.6</v>
      </c>
      <c r="G60" s="33">
        <f t="shared" si="0"/>
        <v>1600</v>
      </c>
    </row>
    <row r="61" spans="1:7" ht="30" x14ac:dyDescent="0.25">
      <c r="B61" s="5">
        <v>1</v>
      </c>
      <c r="C61" s="3" t="s">
        <v>3</v>
      </c>
      <c r="D61" s="15" t="s">
        <v>179</v>
      </c>
      <c r="E61" s="3" t="s">
        <v>98</v>
      </c>
      <c r="F61" s="72">
        <v>1.4</v>
      </c>
      <c r="G61" s="33">
        <f t="shared" si="0"/>
        <v>1400</v>
      </c>
    </row>
    <row r="62" spans="1:7" ht="15" customHeight="1" x14ac:dyDescent="0.25">
      <c r="B62" s="34">
        <v>4</v>
      </c>
      <c r="C62" s="106" t="s">
        <v>19</v>
      </c>
      <c r="D62" s="107"/>
      <c r="E62" s="108"/>
      <c r="F62" s="81"/>
      <c r="G62" s="36">
        <f t="shared" si="0"/>
        <v>0</v>
      </c>
    </row>
    <row r="63" spans="1:7" ht="45" x14ac:dyDescent="0.25">
      <c r="B63" s="5">
        <v>1</v>
      </c>
      <c r="C63" s="3" t="s">
        <v>7</v>
      </c>
      <c r="D63" s="13" t="s">
        <v>177</v>
      </c>
      <c r="E63" s="18" t="s">
        <v>149</v>
      </c>
      <c r="F63" s="72">
        <v>2.8</v>
      </c>
      <c r="G63" s="33">
        <f t="shared" si="0"/>
        <v>2800</v>
      </c>
    </row>
    <row r="64" spans="1:7" ht="30" x14ac:dyDescent="0.25">
      <c r="B64" s="5">
        <v>1</v>
      </c>
      <c r="C64" s="3" t="s">
        <v>193</v>
      </c>
      <c r="D64" s="15" t="s">
        <v>184</v>
      </c>
      <c r="E64" s="3" t="s">
        <v>99</v>
      </c>
      <c r="F64" s="79">
        <v>1.6</v>
      </c>
      <c r="G64" s="33">
        <f t="shared" si="0"/>
        <v>1600</v>
      </c>
    </row>
    <row r="65" spans="1:7" ht="30" x14ac:dyDescent="0.25">
      <c r="A65" s="99"/>
      <c r="B65" s="48">
        <v>1</v>
      </c>
      <c r="C65" s="49" t="s">
        <v>3</v>
      </c>
      <c r="D65" s="48" t="s">
        <v>179</v>
      </c>
      <c r="E65" s="40" t="s">
        <v>224</v>
      </c>
      <c r="F65" s="82">
        <v>1</v>
      </c>
      <c r="G65" s="50">
        <f t="shared" si="0"/>
        <v>1000</v>
      </c>
    </row>
    <row r="66" spans="1:7" ht="30" x14ac:dyDescent="0.25">
      <c r="B66" s="5">
        <v>1</v>
      </c>
      <c r="C66" s="3" t="s">
        <v>3</v>
      </c>
      <c r="D66" s="15" t="s">
        <v>179</v>
      </c>
      <c r="E66" s="3" t="s">
        <v>168</v>
      </c>
      <c r="F66" s="72">
        <v>1.4</v>
      </c>
      <c r="G66" s="33">
        <f t="shared" si="0"/>
        <v>1400</v>
      </c>
    </row>
    <row r="67" spans="1:7" ht="15" customHeight="1" x14ac:dyDescent="0.25">
      <c r="A67" s="47" t="s">
        <v>229</v>
      </c>
      <c r="B67" s="41">
        <f>B68+B69+B70+B85+B95</f>
        <v>31</v>
      </c>
      <c r="C67" s="109" t="s">
        <v>130</v>
      </c>
      <c r="D67" s="110"/>
      <c r="E67" s="111"/>
      <c r="F67" s="80"/>
      <c r="G67" s="38"/>
    </row>
    <row r="68" spans="1:7" ht="45" x14ac:dyDescent="0.25">
      <c r="B68" s="5">
        <v>1</v>
      </c>
      <c r="C68" s="3" t="s">
        <v>157</v>
      </c>
      <c r="D68" s="13" t="s">
        <v>175</v>
      </c>
      <c r="E68" s="9" t="s">
        <v>158</v>
      </c>
      <c r="F68" s="72">
        <v>4.4000000000000004</v>
      </c>
      <c r="G68" s="33">
        <f t="shared" si="0"/>
        <v>4400</v>
      </c>
    </row>
    <row r="69" spans="1:7" ht="45" x14ac:dyDescent="0.25">
      <c r="B69" s="5">
        <v>1</v>
      </c>
      <c r="C69" s="3" t="s">
        <v>17</v>
      </c>
      <c r="D69" s="13" t="s">
        <v>191</v>
      </c>
      <c r="E69" s="9" t="s">
        <v>74</v>
      </c>
      <c r="F69" s="72">
        <v>3.6</v>
      </c>
      <c r="G69" s="33">
        <f t="shared" si="0"/>
        <v>3600</v>
      </c>
    </row>
    <row r="70" spans="1:7" ht="15" customHeight="1" x14ac:dyDescent="0.25">
      <c r="B70" s="34">
        <v>14</v>
      </c>
      <c r="C70" s="106" t="s">
        <v>23</v>
      </c>
      <c r="D70" s="107"/>
      <c r="E70" s="108"/>
      <c r="F70" s="81"/>
      <c r="G70" s="36"/>
    </row>
    <row r="71" spans="1:7" ht="45" x14ac:dyDescent="0.25">
      <c r="B71" s="5">
        <v>1</v>
      </c>
      <c r="C71" s="3" t="s">
        <v>7</v>
      </c>
      <c r="D71" s="13" t="s">
        <v>177</v>
      </c>
      <c r="E71" s="3" t="s">
        <v>24</v>
      </c>
      <c r="F71" s="72">
        <v>2.8</v>
      </c>
      <c r="G71" s="33">
        <f t="shared" si="0"/>
        <v>2800</v>
      </c>
    </row>
    <row r="72" spans="1:7" ht="30" x14ac:dyDescent="0.25">
      <c r="B72" s="5">
        <v>1</v>
      </c>
      <c r="C72" s="3" t="s">
        <v>2</v>
      </c>
      <c r="D72" s="15" t="s">
        <v>184</v>
      </c>
      <c r="E72" s="3" t="s">
        <v>194</v>
      </c>
      <c r="F72" s="72">
        <v>1.4</v>
      </c>
      <c r="G72" s="33">
        <f t="shared" si="0"/>
        <v>1400</v>
      </c>
    </row>
    <row r="73" spans="1:7" ht="30" x14ac:dyDescent="0.25">
      <c r="B73" s="5">
        <v>1</v>
      </c>
      <c r="C73" s="3" t="s">
        <v>2</v>
      </c>
      <c r="D73" s="15" t="s">
        <v>184</v>
      </c>
      <c r="E73" s="3" t="s">
        <v>28</v>
      </c>
      <c r="F73" s="72">
        <v>1.4</v>
      </c>
      <c r="G73" s="33">
        <f t="shared" si="0"/>
        <v>1400</v>
      </c>
    </row>
    <row r="74" spans="1:7" ht="30" x14ac:dyDescent="0.25">
      <c r="B74" s="5">
        <v>1</v>
      </c>
      <c r="C74" s="3" t="s">
        <v>2</v>
      </c>
      <c r="D74" s="15" t="s">
        <v>184</v>
      </c>
      <c r="E74" s="3" t="s">
        <v>100</v>
      </c>
      <c r="F74" s="72">
        <v>1.3</v>
      </c>
      <c r="G74" s="33">
        <f t="shared" si="0"/>
        <v>1300</v>
      </c>
    </row>
    <row r="75" spans="1:7" ht="30" x14ac:dyDescent="0.25">
      <c r="B75" s="5">
        <v>1</v>
      </c>
      <c r="C75" s="3" t="s">
        <v>2</v>
      </c>
      <c r="D75" s="15" t="s">
        <v>184</v>
      </c>
      <c r="E75" s="3" t="s">
        <v>25</v>
      </c>
      <c r="F75" s="72">
        <v>1.3</v>
      </c>
      <c r="G75" s="33">
        <f t="shared" si="0"/>
        <v>1300</v>
      </c>
    </row>
    <row r="76" spans="1:7" ht="30" x14ac:dyDescent="0.25">
      <c r="B76" s="5">
        <v>1</v>
      </c>
      <c r="C76" s="3" t="s">
        <v>3</v>
      </c>
      <c r="D76" s="15" t="s">
        <v>179</v>
      </c>
      <c r="E76" s="3" t="s">
        <v>26</v>
      </c>
      <c r="F76" s="83">
        <v>1.2</v>
      </c>
      <c r="G76" s="33">
        <f t="shared" si="0"/>
        <v>1200</v>
      </c>
    </row>
    <row r="77" spans="1:7" ht="30" x14ac:dyDescent="0.25">
      <c r="B77" s="5">
        <v>1</v>
      </c>
      <c r="C77" s="3" t="s">
        <v>3</v>
      </c>
      <c r="D77" s="15" t="s">
        <v>179</v>
      </c>
      <c r="E77" s="11" t="s">
        <v>101</v>
      </c>
      <c r="F77" s="72">
        <v>1.2</v>
      </c>
      <c r="G77" s="33">
        <f t="shared" si="0"/>
        <v>1200</v>
      </c>
    </row>
    <row r="78" spans="1:7" ht="30" x14ac:dyDescent="0.25">
      <c r="B78" s="5">
        <v>1</v>
      </c>
      <c r="C78" s="3" t="s">
        <v>3</v>
      </c>
      <c r="D78" s="15" t="s">
        <v>179</v>
      </c>
      <c r="E78" s="3" t="s">
        <v>27</v>
      </c>
      <c r="F78" s="72">
        <v>1.2</v>
      </c>
      <c r="G78" s="33">
        <f t="shared" si="0"/>
        <v>1200</v>
      </c>
    </row>
    <row r="79" spans="1:7" ht="30" x14ac:dyDescent="0.25">
      <c r="B79" s="5">
        <v>1</v>
      </c>
      <c r="C79" s="3" t="s">
        <v>3</v>
      </c>
      <c r="D79" s="15" t="s">
        <v>179</v>
      </c>
      <c r="E79" s="3" t="s">
        <v>102</v>
      </c>
      <c r="F79" s="72">
        <v>1.2</v>
      </c>
      <c r="G79" s="33">
        <f t="shared" si="0"/>
        <v>1200</v>
      </c>
    </row>
    <row r="80" spans="1:7" ht="30" x14ac:dyDescent="0.25">
      <c r="B80" s="5">
        <v>1</v>
      </c>
      <c r="C80" s="3" t="s">
        <v>3</v>
      </c>
      <c r="D80" s="15" t="s">
        <v>179</v>
      </c>
      <c r="E80" s="20" t="s">
        <v>91</v>
      </c>
      <c r="F80" s="72">
        <v>1.2</v>
      </c>
      <c r="G80" s="33">
        <f t="shared" si="0"/>
        <v>1200</v>
      </c>
    </row>
    <row r="81" spans="2:7" ht="30" x14ac:dyDescent="0.25">
      <c r="B81" s="5">
        <v>1</v>
      </c>
      <c r="C81" s="3" t="s">
        <v>3</v>
      </c>
      <c r="D81" s="15" t="s">
        <v>179</v>
      </c>
      <c r="E81" s="9" t="s">
        <v>138</v>
      </c>
      <c r="F81" s="72">
        <v>1.2</v>
      </c>
      <c r="G81" s="33">
        <f t="shared" si="0"/>
        <v>1200</v>
      </c>
    </row>
    <row r="82" spans="2:7" ht="30" x14ac:dyDescent="0.25">
      <c r="B82" s="5">
        <v>1</v>
      </c>
      <c r="C82" s="3" t="s">
        <v>3</v>
      </c>
      <c r="D82" s="15" t="s">
        <v>179</v>
      </c>
      <c r="E82" s="89" t="s">
        <v>124</v>
      </c>
      <c r="F82" s="87">
        <v>1.6</v>
      </c>
      <c r="G82" s="90">
        <f t="shared" si="0"/>
        <v>1600</v>
      </c>
    </row>
    <row r="83" spans="2:7" ht="30" x14ac:dyDescent="0.25">
      <c r="B83" s="5">
        <v>1</v>
      </c>
      <c r="C83" s="3" t="s">
        <v>6</v>
      </c>
      <c r="D83" s="13" t="s">
        <v>180</v>
      </c>
      <c r="E83" s="10" t="s">
        <v>150</v>
      </c>
      <c r="F83" s="83">
        <v>1</v>
      </c>
      <c r="G83" s="33">
        <f t="shared" ref="G83:G148" si="2">F83*1000</f>
        <v>1000</v>
      </c>
    </row>
    <row r="84" spans="2:7" ht="30" x14ac:dyDescent="0.25">
      <c r="B84" s="5">
        <v>1</v>
      </c>
      <c r="C84" s="18" t="s">
        <v>6</v>
      </c>
      <c r="D84" s="13" t="s">
        <v>180</v>
      </c>
      <c r="E84" s="21" t="s">
        <v>169</v>
      </c>
      <c r="F84" s="72">
        <v>1</v>
      </c>
      <c r="G84" s="33">
        <f t="shared" si="2"/>
        <v>1000</v>
      </c>
    </row>
    <row r="85" spans="2:7" ht="15" customHeight="1" x14ac:dyDescent="0.25">
      <c r="B85" s="34">
        <v>9</v>
      </c>
      <c r="C85" s="106" t="s">
        <v>29</v>
      </c>
      <c r="D85" s="107"/>
      <c r="E85" s="108"/>
      <c r="F85" s="81"/>
      <c r="G85" s="36"/>
    </row>
    <row r="86" spans="2:7" ht="45" x14ac:dyDescent="0.25">
      <c r="B86" s="5">
        <v>1</v>
      </c>
      <c r="C86" s="3" t="s">
        <v>195</v>
      </c>
      <c r="D86" s="13" t="s">
        <v>177</v>
      </c>
      <c r="E86" s="18" t="s">
        <v>196</v>
      </c>
      <c r="F86" s="72">
        <v>2.8</v>
      </c>
      <c r="G86" s="33">
        <f t="shared" si="2"/>
        <v>2800</v>
      </c>
    </row>
    <row r="87" spans="2:7" ht="30" x14ac:dyDescent="0.25">
      <c r="B87" s="5">
        <v>1</v>
      </c>
      <c r="C87" s="3" t="s">
        <v>2</v>
      </c>
      <c r="D87" s="15" t="s">
        <v>184</v>
      </c>
      <c r="E87" s="3" t="s">
        <v>30</v>
      </c>
      <c r="F87" s="79">
        <v>1.4</v>
      </c>
      <c r="G87" s="33">
        <f t="shared" si="2"/>
        <v>1400</v>
      </c>
    </row>
    <row r="88" spans="2:7" ht="30" x14ac:dyDescent="0.25">
      <c r="B88" s="5">
        <v>1</v>
      </c>
      <c r="C88" s="3" t="s">
        <v>2</v>
      </c>
      <c r="D88" s="15" t="s">
        <v>184</v>
      </c>
      <c r="E88" s="3" t="s">
        <v>31</v>
      </c>
      <c r="F88" s="72">
        <v>1.3</v>
      </c>
      <c r="G88" s="33">
        <f t="shared" si="2"/>
        <v>1300</v>
      </c>
    </row>
    <row r="89" spans="2:7" ht="30" x14ac:dyDescent="0.25">
      <c r="B89" s="5">
        <v>1</v>
      </c>
      <c r="C89" s="3" t="s">
        <v>2</v>
      </c>
      <c r="D89" s="15" t="s">
        <v>184</v>
      </c>
      <c r="E89" s="3" t="s">
        <v>103</v>
      </c>
      <c r="F89" s="72">
        <v>1.3</v>
      </c>
      <c r="G89" s="33">
        <f t="shared" si="2"/>
        <v>1300</v>
      </c>
    </row>
    <row r="90" spans="2:7" ht="30" x14ac:dyDescent="0.25">
      <c r="B90" s="5">
        <v>1</v>
      </c>
      <c r="C90" s="7" t="s">
        <v>2</v>
      </c>
      <c r="D90" s="15" t="s">
        <v>184</v>
      </c>
      <c r="E90" s="3" t="s">
        <v>104</v>
      </c>
      <c r="F90" s="72">
        <v>1.3</v>
      </c>
      <c r="G90" s="33">
        <f t="shared" si="2"/>
        <v>1300</v>
      </c>
    </row>
    <row r="91" spans="2:7" ht="30" x14ac:dyDescent="0.25">
      <c r="B91" s="5">
        <v>1</v>
      </c>
      <c r="C91" s="3" t="s">
        <v>3</v>
      </c>
      <c r="D91" s="15" t="s">
        <v>179</v>
      </c>
      <c r="E91" s="3" t="s">
        <v>197</v>
      </c>
      <c r="F91" s="83">
        <v>1.2</v>
      </c>
      <c r="G91" s="33">
        <f t="shared" si="2"/>
        <v>1200</v>
      </c>
    </row>
    <row r="92" spans="2:7" ht="30" x14ac:dyDescent="0.25">
      <c r="B92" s="5">
        <v>1</v>
      </c>
      <c r="C92" s="3" t="s">
        <v>3</v>
      </c>
      <c r="D92" s="15" t="s">
        <v>179</v>
      </c>
      <c r="E92" s="16" t="s">
        <v>142</v>
      </c>
      <c r="F92" s="72">
        <v>1.2</v>
      </c>
      <c r="G92" s="33">
        <f t="shared" si="2"/>
        <v>1200</v>
      </c>
    </row>
    <row r="93" spans="2:7" ht="30" x14ac:dyDescent="0.25">
      <c r="B93" s="5">
        <v>1</v>
      </c>
      <c r="C93" s="3" t="s">
        <v>3</v>
      </c>
      <c r="D93" s="15" t="s">
        <v>179</v>
      </c>
      <c r="E93" s="89" t="s">
        <v>220</v>
      </c>
      <c r="F93" s="72">
        <v>1.2</v>
      </c>
      <c r="G93" s="90">
        <f t="shared" si="2"/>
        <v>1200</v>
      </c>
    </row>
    <row r="94" spans="2:7" ht="30" x14ac:dyDescent="0.25">
      <c r="B94" s="5">
        <v>1</v>
      </c>
      <c r="C94" s="3" t="s">
        <v>6</v>
      </c>
      <c r="D94" s="13" t="s">
        <v>180</v>
      </c>
      <c r="E94" s="91" t="s">
        <v>198</v>
      </c>
      <c r="F94" s="72">
        <v>0.9</v>
      </c>
      <c r="G94" s="90">
        <f t="shared" si="2"/>
        <v>900</v>
      </c>
    </row>
    <row r="95" spans="2:7" ht="15" customHeight="1" x14ac:dyDescent="0.25">
      <c r="B95" s="34">
        <v>6</v>
      </c>
      <c r="C95" s="106" t="s">
        <v>36</v>
      </c>
      <c r="D95" s="107"/>
      <c r="E95" s="108"/>
      <c r="F95" s="81"/>
      <c r="G95" s="36"/>
    </row>
    <row r="96" spans="2:7" ht="45" x14ac:dyDescent="0.25">
      <c r="B96" s="5">
        <v>1</v>
      </c>
      <c r="C96" s="3" t="s">
        <v>7</v>
      </c>
      <c r="D96" s="13" t="s">
        <v>177</v>
      </c>
      <c r="E96" s="3" t="s">
        <v>88</v>
      </c>
      <c r="F96" s="72">
        <v>2.8</v>
      </c>
      <c r="G96" s="33">
        <f t="shared" si="2"/>
        <v>2800</v>
      </c>
    </row>
    <row r="97" spans="1:7" ht="30" x14ac:dyDescent="0.25">
      <c r="B97" s="5">
        <v>1</v>
      </c>
      <c r="C97" s="3" t="s">
        <v>2</v>
      </c>
      <c r="D97" s="13" t="s">
        <v>178</v>
      </c>
      <c r="E97" s="3" t="s">
        <v>37</v>
      </c>
      <c r="F97" s="72">
        <v>1.5</v>
      </c>
      <c r="G97" s="33">
        <f t="shared" si="2"/>
        <v>1500</v>
      </c>
    </row>
    <row r="98" spans="1:7" ht="30" x14ac:dyDescent="0.25">
      <c r="B98" s="5">
        <v>1</v>
      </c>
      <c r="C98" s="3" t="s">
        <v>2</v>
      </c>
      <c r="D98" s="15" t="s">
        <v>184</v>
      </c>
      <c r="E98" s="3" t="s">
        <v>105</v>
      </c>
      <c r="F98" s="72">
        <v>1.3</v>
      </c>
      <c r="G98" s="33">
        <f t="shared" si="2"/>
        <v>1300</v>
      </c>
    </row>
    <row r="99" spans="1:7" ht="30" x14ac:dyDescent="0.25">
      <c r="B99" s="5">
        <v>1</v>
      </c>
      <c r="C99" s="3" t="s">
        <v>2</v>
      </c>
      <c r="D99" s="15" t="s">
        <v>184</v>
      </c>
      <c r="E99" s="22" t="s">
        <v>143</v>
      </c>
      <c r="F99" s="72">
        <v>1.3</v>
      </c>
      <c r="G99" s="33">
        <f t="shared" si="2"/>
        <v>1300</v>
      </c>
    </row>
    <row r="100" spans="1:7" ht="30" x14ac:dyDescent="0.25">
      <c r="B100" s="5">
        <v>1</v>
      </c>
      <c r="C100" s="3" t="s">
        <v>2</v>
      </c>
      <c r="D100" s="15" t="s">
        <v>184</v>
      </c>
      <c r="E100" s="3" t="s">
        <v>38</v>
      </c>
      <c r="F100" s="72">
        <v>1.4</v>
      </c>
      <c r="G100" s="33">
        <f t="shared" si="2"/>
        <v>1400</v>
      </c>
    </row>
    <row r="101" spans="1:7" ht="30" x14ac:dyDescent="0.25">
      <c r="B101" s="5">
        <v>1</v>
      </c>
      <c r="C101" s="3" t="s">
        <v>3</v>
      </c>
      <c r="D101" s="15" t="s">
        <v>179</v>
      </c>
      <c r="E101" s="3" t="s">
        <v>89</v>
      </c>
      <c r="F101" s="72">
        <v>1.2</v>
      </c>
      <c r="G101" s="33">
        <f t="shared" si="2"/>
        <v>1200</v>
      </c>
    </row>
    <row r="102" spans="1:7" ht="15" customHeight="1" x14ac:dyDescent="0.25">
      <c r="A102" s="71" t="s">
        <v>230</v>
      </c>
      <c r="B102" s="41">
        <f>B103+B104+B109</f>
        <v>12</v>
      </c>
      <c r="C102" s="109" t="s">
        <v>135</v>
      </c>
      <c r="D102" s="110"/>
      <c r="E102" s="111"/>
      <c r="F102" s="80"/>
      <c r="G102" s="38"/>
    </row>
    <row r="103" spans="1:7" ht="45" x14ac:dyDescent="0.25">
      <c r="B103" s="5">
        <v>1</v>
      </c>
      <c r="C103" s="3" t="s">
        <v>157</v>
      </c>
      <c r="D103" s="13" t="s">
        <v>175</v>
      </c>
      <c r="E103" s="7" t="s">
        <v>162</v>
      </c>
      <c r="F103" s="72">
        <v>4.4000000000000004</v>
      </c>
      <c r="G103" s="33">
        <f t="shared" si="2"/>
        <v>4400</v>
      </c>
    </row>
    <row r="104" spans="1:7" ht="15" customHeight="1" x14ac:dyDescent="0.25">
      <c r="B104" s="34">
        <v>4</v>
      </c>
      <c r="C104" s="106" t="s">
        <v>32</v>
      </c>
      <c r="D104" s="107"/>
      <c r="E104" s="108"/>
      <c r="F104" s="81"/>
      <c r="G104" s="36"/>
    </row>
    <row r="105" spans="1:7" ht="45" x14ac:dyDescent="0.25">
      <c r="B105" s="5">
        <v>1</v>
      </c>
      <c r="C105" s="3" t="s">
        <v>7</v>
      </c>
      <c r="D105" s="13" t="s">
        <v>177</v>
      </c>
      <c r="E105" s="23" t="s">
        <v>139</v>
      </c>
      <c r="F105" s="72">
        <v>2.8</v>
      </c>
      <c r="G105" s="33">
        <f t="shared" si="2"/>
        <v>2800</v>
      </c>
    </row>
    <row r="106" spans="1:7" ht="30" x14ac:dyDescent="0.25">
      <c r="B106" s="5">
        <v>1</v>
      </c>
      <c r="C106" s="3" t="s">
        <v>2</v>
      </c>
      <c r="D106" s="13" t="s">
        <v>178</v>
      </c>
      <c r="E106" s="7" t="s">
        <v>106</v>
      </c>
      <c r="F106" s="72">
        <v>2.1</v>
      </c>
      <c r="G106" s="33">
        <f t="shared" si="2"/>
        <v>2100</v>
      </c>
    </row>
    <row r="107" spans="1:7" ht="30" x14ac:dyDescent="0.25">
      <c r="B107" s="5">
        <v>1</v>
      </c>
      <c r="C107" s="3" t="s">
        <v>2</v>
      </c>
      <c r="D107" s="15" t="s">
        <v>184</v>
      </c>
      <c r="E107" s="22" t="s">
        <v>199</v>
      </c>
      <c r="F107" s="72">
        <v>2</v>
      </c>
      <c r="G107" s="33">
        <f t="shared" si="2"/>
        <v>2000</v>
      </c>
    </row>
    <row r="108" spans="1:7" ht="30" x14ac:dyDescent="0.25">
      <c r="B108" s="5">
        <v>1</v>
      </c>
      <c r="C108" s="7" t="s">
        <v>2</v>
      </c>
      <c r="D108" s="15" t="s">
        <v>184</v>
      </c>
      <c r="E108" s="7" t="s">
        <v>140</v>
      </c>
      <c r="F108" s="72">
        <v>1.6</v>
      </c>
      <c r="G108" s="33">
        <f t="shared" si="2"/>
        <v>1600</v>
      </c>
    </row>
    <row r="109" spans="1:7" ht="15" customHeight="1" x14ac:dyDescent="0.25">
      <c r="B109" s="34">
        <v>7</v>
      </c>
      <c r="C109" s="106" t="s">
        <v>33</v>
      </c>
      <c r="D109" s="107"/>
      <c r="E109" s="108"/>
      <c r="F109" s="81"/>
      <c r="G109" s="36"/>
    </row>
    <row r="110" spans="1:7" ht="38.25" customHeight="1" x14ac:dyDescent="0.25">
      <c r="B110" s="5">
        <v>1</v>
      </c>
      <c r="C110" s="3" t="s">
        <v>7</v>
      </c>
      <c r="D110" s="13" t="s">
        <v>177</v>
      </c>
      <c r="E110" s="3" t="s">
        <v>34</v>
      </c>
      <c r="F110" s="72">
        <v>2.8</v>
      </c>
      <c r="G110" s="33">
        <f t="shared" si="2"/>
        <v>2800</v>
      </c>
    </row>
    <row r="111" spans="1:7" ht="30" x14ac:dyDescent="0.25">
      <c r="B111" s="5">
        <v>1</v>
      </c>
      <c r="C111" s="3" t="s">
        <v>2</v>
      </c>
      <c r="D111" s="15" t="s">
        <v>184</v>
      </c>
      <c r="E111" s="3" t="s">
        <v>107</v>
      </c>
      <c r="F111" s="72">
        <v>1.6</v>
      </c>
      <c r="G111" s="33">
        <f t="shared" si="2"/>
        <v>1600</v>
      </c>
    </row>
    <row r="112" spans="1:7" ht="30" x14ac:dyDescent="0.25">
      <c r="B112" s="5">
        <v>1</v>
      </c>
      <c r="C112" s="3" t="s">
        <v>2</v>
      </c>
      <c r="D112" s="15" t="s">
        <v>184</v>
      </c>
      <c r="E112" s="3" t="s">
        <v>108</v>
      </c>
      <c r="F112" s="72">
        <v>1.6</v>
      </c>
      <c r="G112" s="33">
        <f t="shared" si="2"/>
        <v>1600</v>
      </c>
    </row>
    <row r="113" spans="1:8" ht="30" x14ac:dyDescent="0.25">
      <c r="B113" s="5">
        <v>1</v>
      </c>
      <c r="C113" s="3" t="s">
        <v>2</v>
      </c>
      <c r="D113" s="15" t="s">
        <v>184</v>
      </c>
      <c r="E113" s="3" t="s">
        <v>35</v>
      </c>
      <c r="F113" s="72">
        <v>1.8</v>
      </c>
      <c r="G113" s="33">
        <f t="shared" si="2"/>
        <v>1800</v>
      </c>
    </row>
    <row r="114" spans="1:8" ht="30" x14ac:dyDescent="0.25">
      <c r="B114" s="5">
        <v>1</v>
      </c>
      <c r="C114" s="3" t="s">
        <v>3</v>
      </c>
      <c r="D114" s="15" t="s">
        <v>179</v>
      </c>
      <c r="E114" s="3" t="s">
        <v>111</v>
      </c>
      <c r="F114" s="72">
        <v>1.4</v>
      </c>
      <c r="G114" s="33">
        <f>F114*1000</f>
        <v>1400</v>
      </c>
    </row>
    <row r="115" spans="1:8" ht="30" x14ac:dyDescent="0.25">
      <c r="B115" s="5">
        <v>1</v>
      </c>
      <c r="C115" s="3" t="s">
        <v>3</v>
      </c>
      <c r="D115" s="15" t="s">
        <v>179</v>
      </c>
      <c r="E115" s="3" t="s">
        <v>109</v>
      </c>
      <c r="F115" s="72">
        <v>1</v>
      </c>
      <c r="G115" s="33">
        <f t="shared" si="2"/>
        <v>1000</v>
      </c>
    </row>
    <row r="116" spans="1:8" ht="30" x14ac:dyDescent="0.25">
      <c r="B116" s="5">
        <v>1</v>
      </c>
      <c r="C116" s="3" t="s">
        <v>6</v>
      </c>
      <c r="D116" s="13" t="s">
        <v>180</v>
      </c>
      <c r="E116" s="3" t="s">
        <v>110</v>
      </c>
      <c r="F116" s="72">
        <v>1</v>
      </c>
      <c r="G116" s="33">
        <f t="shared" si="2"/>
        <v>1000</v>
      </c>
    </row>
    <row r="117" spans="1:8" ht="15" customHeight="1" x14ac:dyDescent="0.25">
      <c r="A117" s="71" t="s">
        <v>231</v>
      </c>
      <c r="B117" s="41">
        <f>B118+B119+B123</f>
        <v>8</v>
      </c>
      <c r="C117" s="109" t="s">
        <v>134</v>
      </c>
      <c r="D117" s="110"/>
      <c r="E117" s="111"/>
      <c r="F117" s="80"/>
      <c r="G117" s="38"/>
    </row>
    <row r="118" spans="1:8" ht="45" x14ac:dyDescent="0.25">
      <c r="B118" s="5">
        <v>1</v>
      </c>
      <c r="C118" s="3" t="s">
        <v>157</v>
      </c>
      <c r="D118" s="13" t="s">
        <v>175</v>
      </c>
      <c r="E118" s="7" t="s">
        <v>159</v>
      </c>
      <c r="F118" s="72">
        <v>4.4000000000000004</v>
      </c>
      <c r="G118" s="33">
        <f t="shared" si="2"/>
        <v>4400</v>
      </c>
    </row>
    <row r="119" spans="1:8" ht="15" customHeight="1" x14ac:dyDescent="0.25">
      <c r="B119" s="34">
        <v>3</v>
      </c>
      <c r="C119" s="106" t="s">
        <v>42</v>
      </c>
      <c r="D119" s="107"/>
      <c r="E119" s="108"/>
      <c r="F119" s="81"/>
      <c r="G119" s="36"/>
    </row>
    <row r="120" spans="1:8" ht="45" x14ac:dyDescent="0.25">
      <c r="B120" s="5">
        <v>1</v>
      </c>
      <c r="C120" s="3" t="s">
        <v>7</v>
      </c>
      <c r="D120" s="13" t="s">
        <v>177</v>
      </c>
      <c r="E120" s="7" t="s">
        <v>43</v>
      </c>
      <c r="F120" s="79">
        <v>2.8</v>
      </c>
      <c r="G120" s="33">
        <f t="shared" si="2"/>
        <v>2800</v>
      </c>
    </row>
    <row r="121" spans="1:8" ht="30" x14ac:dyDescent="0.25">
      <c r="B121" s="5">
        <v>1</v>
      </c>
      <c r="C121" s="3" t="s">
        <v>3</v>
      </c>
      <c r="D121" s="15" t="s">
        <v>179</v>
      </c>
      <c r="E121" s="7" t="s">
        <v>44</v>
      </c>
      <c r="F121" s="72">
        <v>1.4</v>
      </c>
      <c r="G121" s="33">
        <f t="shared" si="2"/>
        <v>1400</v>
      </c>
    </row>
    <row r="122" spans="1:8" s="52" customFormat="1" ht="30" x14ac:dyDescent="0.25">
      <c r="B122" s="48">
        <v>1</v>
      </c>
      <c r="C122" s="49" t="s">
        <v>3</v>
      </c>
      <c r="D122" s="48" t="s">
        <v>179</v>
      </c>
      <c r="E122" s="27" t="s">
        <v>224</v>
      </c>
      <c r="F122" s="82">
        <v>0.9</v>
      </c>
      <c r="G122" s="50">
        <f t="shared" si="2"/>
        <v>900</v>
      </c>
      <c r="H122" s="63"/>
    </row>
    <row r="123" spans="1:8" ht="14.25" customHeight="1" x14ac:dyDescent="0.25">
      <c r="B123" s="34">
        <v>4</v>
      </c>
      <c r="C123" s="106" t="s">
        <v>45</v>
      </c>
      <c r="D123" s="107"/>
      <c r="E123" s="108"/>
      <c r="F123" s="81"/>
      <c r="G123" s="36"/>
    </row>
    <row r="124" spans="1:8" ht="45" x14ac:dyDescent="0.25">
      <c r="B124" s="5">
        <v>1</v>
      </c>
      <c r="C124" s="3" t="s">
        <v>7</v>
      </c>
      <c r="D124" s="13" t="s">
        <v>177</v>
      </c>
      <c r="E124" s="3" t="s">
        <v>46</v>
      </c>
      <c r="F124" s="72">
        <v>2.8</v>
      </c>
      <c r="G124" s="33">
        <f t="shared" si="2"/>
        <v>2800</v>
      </c>
    </row>
    <row r="125" spans="1:8" ht="30" x14ac:dyDescent="0.25">
      <c r="B125" s="5">
        <v>1</v>
      </c>
      <c r="C125" s="3" t="s">
        <v>2</v>
      </c>
      <c r="D125" s="15" t="s">
        <v>184</v>
      </c>
      <c r="E125" s="3" t="s">
        <v>47</v>
      </c>
      <c r="F125" s="72">
        <v>1.6</v>
      </c>
      <c r="G125" s="33">
        <f t="shared" si="2"/>
        <v>1600</v>
      </c>
    </row>
    <row r="126" spans="1:8" ht="30" x14ac:dyDescent="0.25">
      <c r="B126" s="5">
        <v>1</v>
      </c>
      <c r="C126" s="49" t="s">
        <v>2</v>
      </c>
      <c r="D126" s="48" t="s">
        <v>184</v>
      </c>
      <c r="E126" s="49" t="s">
        <v>224</v>
      </c>
      <c r="F126" s="82">
        <v>1.6</v>
      </c>
      <c r="G126" s="50">
        <f t="shared" si="2"/>
        <v>1600</v>
      </c>
    </row>
    <row r="127" spans="1:8" ht="30" x14ac:dyDescent="0.25">
      <c r="B127" s="5">
        <v>1</v>
      </c>
      <c r="C127" s="3" t="s">
        <v>3</v>
      </c>
      <c r="D127" s="15" t="s">
        <v>179</v>
      </c>
      <c r="E127" s="3" t="s">
        <v>48</v>
      </c>
      <c r="F127" s="72">
        <v>1.4</v>
      </c>
      <c r="G127" s="33">
        <f t="shared" si="2"/>
        <v>1400</v>
      </c>
    </row>
    <row r="128" spans="1:8" ht="15" customHeight="1" x14ac:dyDescent="0.25">
      <c r="A128" s="71" t="s">
        <v>232</v>
      </c>
      <c r="B128" s="41">
        <f>B129+B130+B137+B142</f>
        <v>15</v>
      </c>
      <c r="C128" s="109" t="s">
        <v>131</v>
      </c>
      <c r="D128" s="110"/>
      <c r="E128" s="111"/>
      <c r="F128" s="80"/>
      <c r="G128" s="38"/>
    </row>
    <row r="129" spans="2:7" ht="45" x14ac:dyDescent="0.25">
      <c r="B129" s="5">
        <v>1</v>
      </c>
      <c r="C129" s="3" t="s">
        <v>157</v>
      </c>
      <c r="D129" s="13" t="s">
        <v>175</v>
      </c>
      <c r="E129" s="7" t="s">
        <v>160</v>
      </c>
      <c r="F129" s="72">
        <v>4.4000000000000004</v>
      </c>
      <c r="G129" s="33">
        <f t="shared" si="2"/>
        <v>4400</v>
      </c>
    </row>
    <row r="130" spans="2:7" ht="15" customHeight="1" x14ac:dyDescent="0.25">
      <c r="B130" s="34">
        <v>6</v>
      </c>
      <c r="C130" s="106" t="s">
        <v>49</v>
      </c>
      <c r="D130" s="107"/>
      <c r="E130" s="108"/>
      <c r="F130" s="81"/>
      <c r="G130" s="36"/>
    </row>
    <row r="131" spans="2:7" ht="45" x14ac:dyDescent="0.25">
      <c r="B131" s="5">
        <v>1</v>
      </c>
      <c r="C131" s="49" t="s">
        <v>7</v>
      </c>
      <c r="D131" s="39" t="s">
        <v>177</v>
      </c>
      <c r="E131" s="49" t="s">
        <v>224</v>
      </c>
      <c r="F131" s="82">
        <v>2.8</v>
      </c>
      <c r="G131" s="50">
        <f t="shared" si="2"/>
        <v>2800</v>
      </c>
    </row>
    <row r="132" spans="2:7" ht="30" x14ac:dyDescent="0.25">
      <c r="B132" s="5">
        <v>1</v>
      </c>
      <c r="C132" s="3" t="s">
        <v>2</v>
      </c>
      <c r="D132" s="13" t="s">
        <v>178</v>
      </c>
      <c r="E132" s="3" t="s">
        <v>50</v>
      </c>
      <c r="F132" s="72">
        <v>1.5</v>
      </c>
      <c r="G132" s="33">
        <f t="shared" si="2"/>
        <v>1500</v>
      </c>
    </row>
    <row r="133" spans="2:7" ht="30" x14ac:dyDescent="0.25">
      <c r="B133" s="5">
        <v>1</v>
      </c>
      <c r="C133" s="7" t="s">
        <v>2</v>
      </c>
      <c r="D133" s="15" t="s">
        <v>184</v>
      </c>
      <c r="E133" s="10" t="s">
        <v>171</v>
      </c>
      <c r="F133" s="72">
        <v>1.4</v>
      </c>
      <c r="G133" s="33">
        <f t="shared" si="2"/>
        <v>1400</v>
      </c>
    </row>
    <row r="134" spans="2:7" ht="30" x14ac:dyDescent="0.25">
      <c r="B134" s="5">
        <v>1</v>
      </c>
      <c r="C134" s="7" t="s">
        <v>2</v>
      </c>
      <c r="D134" s="15" t="s">
        <v>184</v>
      </c>
      <c r="E134" s="10" t="s">
        <v>170</v>
      </c>
      <c r="F134" s="72">
        <v>1.3</v>
      </c>
      <c r="G134" s="33">
        <f t="shared" si="2"/>
        <v>1300</v>
      </c>
    </row>
    <row r="135" spans="2:7" ht="30" x14ac:dyDescent="0.25">
      <c r="B135" s="5">
        <v>1</v>
      </c>
      <c r="C135" s="3" t="s">
        <v>3</v>
      </c>
      <c r="D135" s="15" t="s">
        <v>179</v>
      </c>
      <c r="E135" s="3" t="s">
        <v>112</v>
      </c>
      <c r="F135" s="72">
        <v>1.2</v>
      </c>
      <c r="G135" s="33">
        <f t="shared" si="2"/>
        <v>1200</v>
      </c>
    </row>
    <row r="136" spans="2:7" ht="30" x14ac:dyDescent="0.25">
      <c r="B136" s="5">
        <v>1</v>
      </c>
      <c r="C136" s="3" t="s">
        <v>3</v>
      </c>
      <c r="D136" s="15" t="s">
        <v>179</v>
      </c>
      <c r="E136" s="10" t="s">
        <v>200</v>
      </c>
      <c r="F136" s="72">
        <v>1.2</v>
      </c>
      <c r="G136" s="33">
        <f t="shared" si="2"/>
        <v>1200</v>
      </c>
    </row>
    <row r="137" spans="2:7" ht="15" customHeight="1" x14ac:dyDescent="0.25">
      <c r="B137" s="34">
        <v>4</v>
      </c>
      <c r="C137" s="106" t="s">
        <v>51</v>
      </c>
      <c r="D137" s="107"/>
      <c r="E137" s="108"/>
      <c r="F137" s="81"/>
      <c r="G137" s="36"/>
    </row>
    <row r="138" spans="2:7" ht="45" x14ac:dyDescent="0.25">
      <c r="B138" s="5">
        <v>1</v>
      </c>
      <c r="C138" s="3" t="s">
        <v>7</v>
      </c>
      <c r="D138" s="13" t="s">
        <v>177</v>
      </c>
      <c r="E138" s="3" t="s">
        <v>52</v>
      </c>
      <c r="F138" s="72">
        <v>2.8</v>
      </c>
      <c r="G138" s="33">
        <f t="shared" si="2"/>
        <v>2800</v>
      </c>
    </row>
    <row r="139" spans="2:7" ht="30" x14ac:dyDescent="0.25">
      <c r="B139" s="5">
        <v>1</v>
      </c>
      <c r="C139" s="3" t="s">
        <v>3</v>
      </c>
      <c r="D139" s="15" t="s">
        <v>179</v>
      </c>
      <c r="E139" s="3" t="s">
        <v>201</v>
      </c>
      <c r="F139" s="72">
        <v>1.4</v>
      </c>
      <c r="G139" s="33">
        <f t="shared" si="2"/>
        <v>1400</v>
      </c>
    </row>
    <row r="140" spans="2:7" ht="30" x14ac:dyDescent="0.25">
      <c r="B140" s="5">
        <v>1</v>
      </c>
      <c r="C140" s="3" t="s">
        <v>3</v>
      </c>
      <c r="D140" s="15" t="s">
        <v>179</v>
      </c>
      <c r="E140" s="3" t="s">
        <v>113</v>
      </c>
      <c r="F140" s="72">
        <v>1.2</v>
      </c>
      <c r="G140" s="33">
        <f t="shared" si="2"/>
        <v>1200</v>
      </c>
    </row>
    <row r="141" spans="2:7" ht="30" x14ac:dyDescent="0.25">
      <c r="B141" s="5">
        <v>1</v>
      </c>
      <c r="C141" s="3" t="s">
        <v>3</v>
      </c>
      <c r="D141" s="15" t="s">
        <v>179</v>
      </c>
      <c r="E141" s="3" t="s">
        <v>114</v>
      </c>
      <c r="F141" s="72">
        <v>1.2</v>
      </c>
      <c r="G141" s="33">
        <f t="shared" si="2"/>
        <v>1200</v>
      </c>
    </row>
    <row r="142" spans="2:7" ht="15" customHeight="1" x14ac:dyDescent="0.25">
      <c r="B142" s="34">
        <v>4</v>
      </c>
      <c r="C142" s="106" t="s">
        <v>90</v>
      </c>
      <c r="D142" s="107"/>
      <c r="E142" s="108"/>
      <c r="F142" s="81"/>
      <c r="G142" s="36"/>
    </row>
    <row r="143" spans="2:7" ht="45" x14ac:dyDescent="0.25">
      <c r="B143" s="5">
        <v>1</v>
      </c>
      <c r="C143" s="3" t="s">
        <v>7</v>
      </c>
      <c r="D143" s="13" t="s">
        <v>177</v>
      </c>
      <c r="E143" s="24" t="s">
        <v>202</v>
      </c>
      <c r="F143" s="72">
        <v>2.5</v>
      </c>
      <c r="G143" s="33">
        <f t="shared" si="2"/>
        <v>2500</v>
      </c>
    </row>
    <row r="144" spans="2:7" ht="30" x14ac:dyDescent="0.25">
      <c r="B144" s="5">
        <v>1</v>
      </c>
      <c r="C144" s="91" t="s">
        <v>2</v>
      </c>
      <c r="D144" s="15" t="s">
        <v>184</v>
      </c>
      <c r="E144" s="16" t="s">
        <v>126</v>
      </c>
      <c r="F144" s="72">
        <v>1.3</v>
      </c>
      <c r="G144" s="33">
        <f t="shared" si="2"/>
        <v>1300</v>
      </c>
    </row>
    <row r="145" spans="1:8" ht="30" x14ac:dyDescent="0.25">
      <c r="B145" s="5">
        <v>1</v>
      </c>
      <c r="C145" s="91" t="s">
        <v>2</v>
      </c>
      <c r="D145" s="15" t="s">
        <v>184</v>
      </c>
      <c r="E145" s="16" t="s">
        <v>127</v>
      </c>
      <c r="F145" s="72">
        <v>1.3</v>
      </c>
      <c r="G145" s="33">
        <f t="shared" si="2"/>
        <v>1300</v>
      </c>
    </row>
    <row r="146" spans="1:8" s="52" customFormat="1" ht="30" x14ac:dyDescent="0.25">
      <c r="B146" s="48">
        <v>1</v>
      </c>
      <c r="C146" s="40" t="s">
        <v>3</v>
      </c>
      <c r="D146" s="48" t="s">
        <v>179</v>
      </c>
      <c r="E146" s="27" t="s">
        <v>224</v>
      </c>
      <c r="F146" s="82">
        <v>1.2</v>
      </c>
      <c r="G146" s="50">
        <f t="shared" ref="G146" si="3">F146*1000</f>
        <v>1200</v>
      </c>
      <c r="H146" s="62"/>
    </row>
    <row r="147" spans="1:8" ht="15" customHeight="1" x14ac:dyDescent="0.25">
      <c r="A147" s="71" t="s">
        <v>233</v>
      </c>
      <c r="B147" s="41">
        <f>B148+B149+B156+B162+B171</f>
        <v>31</v>
      </c>
      <c r="C147" s="109" t="s">
        <v>136</v>
      </c>
      <c r="D147" s="110"/>
      <c r="E147" s="111"/>
      <c r="F147" s="80"/>
      <c r="G147" s="38">
        <f t="shared" si="2"/>
        <v>0</v>
      </c>
      <c r="H147" s="73"/>
    </row>
    <row r="148" spans="1:8" ht="45" x14ac:dyDescent="0.25">
      <c r="B148" s="5">
        <v>1</v>
      </c>
      <c r="C148" s="3" t="s">
        <v>157</v>
      </c>
      <c r="D148" s="13" t="s">
        <v>175</v>
      </c>
      <c r="E148" s="7" t="s">
        <v>161</v>
      </c>
      <c r="F148" s="72">
        <v>4.4000000000000004</v>
      </c>
      <c r="G148" s="33">
        <f t="shared" si="2"/>
        <v>4400</v>
      </c>
    </row>
    <row r="149" spans="1:8" ht="15" customHeight="1" x14ac:dyDescent="0.25">
      <c r="B149" s="34">
        <v>6</v>
      </c>
      <c r="C149" s="106" t="s">
        <v>53</v>
      </c>
      <c r="D149" s="107"/>
      <c r="E149" s="108"/>
      <c r="F149" s="81"/>
      <c r="G149" s="36">
        <f t="shared" ref="G149:G219" si="4">F149*1000</f>
        <v>0</v>
      </c>
    </row>
    <row r="150" spans="1:8" ht="45" x14ac:dyDescent="0.25">
      <c r="B150" s="5">
        <v>1</v>
      </c>
      <c r="C150" s="3" t="s">
        <v>7</v>
      </c>
      <c r="D150" s="13" t="s">
        <v>177</v>
      </c>
      <c r="E150" s="3" t="s">
        <v>54</v>
      </c>
      <c r="F150" s="72">
        <v>2.8</v>
      </c>
      <c r="G150" s="33">
        <f t="shared" si="4"/>
        <v>2800</v>
      </c>
    </row>
    <row r="151" spans="1:8" ht="30" x14ac:dyDescent="0.25">
      <c r="B151" s="5">
        <v>1</v>
      </c>
      <c r="C151" s="3" t="s">
        <v>2</v>
      </c>
      <c r="D151" s="92" t="s">
        <v>178</v>
      </c>
      <c r="E151" s="89" t="s">
        <v>152</v>
      </c>
      <c r="F151" s="87">
        <v>1.5</v>
      </c>
      <c r="G151" s="90">
        <f t="shared" si="4"/>
        <v>1500</v>
      </c>
    </row>
    <row r="152" spans="1:8" ht="30" x14ac:dyDescent="0.25">
      <c r="B152" s="5">
        <v>1</v>
      </c>
      <c r="C152" s="3" t="s">
        <v>2</v>
      </c>
      <c r="D152" s="61" t="s">
        <v>184</v>
      </c>
      <c r="E152" s="93" t="s">
        <v>153</v>
      </c>
      <c r="F152" s="87">
        <v>1.4</v>
      </c>
      <c r="G152" s="90">
        <f t="shared" si="4"/>
        <v>1400</v>
      </c>
    </row>
    <row r="153" spans="1:8" ht="30" x14ac:dyDescent="0.25">
      <c r="B153" s="5">
        <v>1</v>
      </c>
      <c r="C153" s="3" t="s">
        <v>2</v>
      </c>
      <c r="D153" s="15" t="s">
        <v>184</v>
      </c>
      <c r="E153" s="3" t="s">
        <v>56</v>
      </c>
      <c r="F153" s="72">
        <v>1.3</v>
      </c>
      <c r="G153" s="33">
        <f t="shared" si="4"/>
        <v>1300</v>
      </c>
    </row>
    <row r="154" spans="1:8" ht="30" x14ac:dyDescent="0.25">
      <c r="B154" s="5">
        <v>1</v>
      </c>
      <c r="C154" s="3" t="s">
        <v>3</v>
      </c>
      <c r="D154" s="15" t="s">
        <v>179</v>
      </c>
      <c r="E154" s="3" t="s">
        <v>55</v>
      </c>
      <c r="F154" s="72">
        <v>1.2</v>
      </c>
      <c r="G154" s="33">
        <f t="shared" si="4"/>
        <v>1200</v>
      </c>
    </row>
    <row r="155" spans="1:8" s="52" customFormat="1" ht="30" x14ac:dyDescent="0.25">
      <c r="B155" s="5">
        <v>1</v>
      </c>
      <c r="C155" s="49" t="s">
        <v>2</v>
      </c>
      <c r="D155" s="48" t="s">
        <v>184</v>
      </c>
      <c r="E155" s="27" t="s">
        <v>224</v>
      </c>
      <c r="F155" s="82">
        <v>1</v>
      </c>
      <c r="G155" s="50">
        <f t="shared" ref="G155" si="5">F155*1000</f>
        <v>1000</v>
      </c>
      <c r="H155" s="63"/>
    </row>
    <row r="156" spans="1:8" ht="15" customHeight="1" x14ac:dyDescent="0.25">
      <c r="B156" s="34">
        <v>5</v>
      </c>
      <c r="C156" s="106" t="s">
        <v>57</v>
      </c>
      <c r="D156" s="107"/>
      <c r="E156" s="108"/>
      <c r="F156" s="81"/>
      <c r="G156" s="36"/>
    </row>
    <row r="157" spans="1:8" ht="45" x14ac:dyDescent="0.25">
      <c r="B157" s="5">
        <v>1</v>
      </c>
      <c r="C157" s="3" t="s">
        <v>7</v>
      </c>
      <c r="D157" s="13" t="s">
        <v>177</v>
      </c>
      <c r="E157" s="12" t="s">
        <v>144</v>
      </c>
      <c r="F157" s="72">
        <v>2.8</v>
      </c>
      <c r="G157" s="33">
        <f t="shared" si="4"/>
        <v>2800</v>
      </c>
    </row>
    <row r="158" spans="1:8" ht="30" x14ac:dyDescent="0.25">
      <c r="B158" s="5">
        <v>1</v>
      </c>
      <c r="C158" s="3" t="s">
        <v>2</v>
      </c>
      <c r="D158" s="15" t="s">
        <v>184</v>
      </c>
      <c r="E158" s="7" t="s">
        <v>154</v>
      </c>
      <c r="F158" s="72">
        <v>1.2</v>
      </c>
      <c r="G158" s="33">
        <f t="shared" si="4"/>
        <v>1200</v>
      </c>
    </row>
    <row r="159" spans="1:8" ht="30" x14ac:dyDescent="0.25">
      <c r="B159" s="5">
        <v>1</v>
      </c>
      <c r="C159" s="3" t="s">
        <v>2</v>
      </c>
      <c r="D159" s="15" t="s">
        <v>184</v>
      </c>
      <c r="E159" s="3" t="s">
        <v>58</v>
      </c>
      <c r="F159" s="72">
        <v>1.1000000000000001</v>
      </c>
      <c r="G159" s="33">
        <f t="shared" si="4"/>
        <v>1100</v>
      </c>
    </row>
    <row r="160" spans="1:8" s="52" customFormat="1" ht="30" x14ac:dyDescent="0.25">
      <c r="B160" s="5">
        <v>1</v>
      </c>
      <c r="C160" s="49" t="s">
        <v>2</v>
      </c>
      <c r="D160" s="48" t="s">
        <v>184</v>
      </c>
      <c r="E160" s="27" t="s">
        <v>224</v>
      </c>
      <c r="F160" s="82">
        <v>1</v>
      </c>
      <c r="G160" s="50">
        <f t="shared" si="4"/>
        <v>1000</v>
      </c>
      <c r="H160" s="63"/>
    </row>
    <row r="161" spans="2:7" ht="30" x14ac:dyDescent="0.25">
      <c r="B161" s="5">
        <v>1</v>
      </c>
      <c r="C161" s="3" t="s">
        <v>3</v>
      </c>
      <c r="D161" s="15" t="s">
        <v>179</v>
      </c>
      <c r="E161" s="16" t="s">
        <v>155</v>
      </c>
      <c r="F161" s="72">
        <v>1</v>
      </c>
      <c r="G161" s="33">
        <f t="shared" si="4"/>
        <v>1000</v>
      </c>
    </row>
    <row r="162" spans="2:7" ht="15" customHeight="1" x14ac:dyDescent="0.25">
      <c r="B162" s="34">
        <v>8</v>
      </c>
      <c r="C162" s="106" t="s">
        <v>59</v>
      </c>
      <c r="D162" s="107"/>
      <c r="E162" s="108"/>
      <c r="F162" s="81"/>
      <c r="G162" s="36"/>
    </row>
    <row r="163" spans="2:7" ht="45" x14ac:dyDescent="0.25">
      <c r="B163" s="5">
        <v>1</v>
      </c>
      <c r="C163" s="3" t="s">
        <v>7</v>
      </c>
      <c r="D163" s="13" t="s">
        <v>177</v>
      </c>
      <c r="E163" s="18" t="s">
        <v>145</v>
      </c>
      <c r="F163" s="72">
        <v>2.8</v>
      </c>
      <c r="G163" s="33">
        <f t="shared" si="4"/>
        <v>2800</v>
      </c>
    </row>
    <row r="164" spans="2:7" ht="30" x14ac:dyDescent="0.25">
      <c r="B164" s="5">
        <v>1</v>
      </c>
      <c r="C164" s="3" t="s">
        <v>2</v>
      </c>
      <c r="D164" s="13" t="s">
        <v>178</v>
      </c>
      <c r="E164" s="3" t="s">
        <v>60</v>
      </c>
      <c r="F164" s="72">
        <v>1.5</v>
      </c>
      <c r="G164" s="33">
        <f t="shared" si="4"/>
        <v>1500</v>
      </c>
    </row>
    <row r="165" spans="2:7" ht="30" x14ac:dyDescent="0.25">
      <c r="B165" s="5">
        <v>1</v>
      </c>
      <c r="C165" s="3" t="s">
        <v>2</v>
      </c>
      <c r="D165" s="15" t="s">
        <v>184</v>
      </c>
      <c r="E165" s="3" t="s">
        <v>61</v>
      </c>
      <c r="F165" s="72">
        <v>1.4</v>
      </c>
      <c r="G165" s="33">
        <f t="shared" si="4"/>
        <v>1400</v>
      </c>
    </row>
    <row r="166" spans="2:7" ht="30" x14ac:dyDescent="0.25">
      <c r="B166" s="5">
        <v>1</v>
      </c>
      <c r="C166" s="3" t="s">
        <v>2</v>
      </c>
      <c r="D166" s="15" t="s">
        <v>184</v>
      </c>
      <c r="E166" s="3" t="s">
        <v>62</v>
      </c>
      <c r="F166" s="72">
        <v>1.3</v>
      </c>
      <c r="G166" s="33">
        <f t="shared" si="4"/>
        <v>1300</v>
      </c>
    </row>
    <row r="167" spans="2:7" ht="30" x14ac:dyDescent="0.25">
      <c r="B167" s="75">
        <v>1</v>
      </c>
      <c r="C167" s="40" t="s">
        <v>2</v>
      </c>
      <c r="D167" s="75" t="s">
        <v>184</v>
      </c>
      <c r="E167" s="40" t="s">
        <v>224</v>
      </c>
      <c r="F167" s="84">
        <v>1</v>
      </c>
      <c r="G167" s="76">
        <f t="shared" si="4"/>
        <v>1000</v>
      </c>
    </row>
    <row r="168" spans="2:7" ht="30" x14ac:dyDescent="0.25">
      <c r="B168" s="5">
        <v>1</v>
      </c>
      <c r="C168" s="3" t="s">
        <v>3</v>
      </c>
      <c r="D168" s="15" t="s">
        <v>179</v>
      </c>
      <c r="E168" s="16" t="s">
        <v>125</v>
      </c>
      <c r="F168" s="72">
        <v>1.2</v>
      </c>
      <c r="G168" s="33">
        <f t="shared" si="4"/>
        <v>1200</v>
      </c>
    </row>
    <row r="169" spans="2:7" ht="30" x14ac:dyDescent="0.25">
      <c r="B169" s="5">
        <v>1</v>
      </c>
      <c r="C169" s="3" t="s">
        <v>6</v>
      </c>
      <c r="D169" s="13" t="s">
        <v>180</v>
      </c>
      <c r="E169" s="3" t="s">
        <v>63</v>
      </c>
      <c r="F169" s="72">
        <v>0.9</v>
      </c>
      <c r="G169" s="33">
        <f t="shared" si="4"/>
        <v>900</v>
      </c>
    </row>
    <row r="170" spans="2:7" ht="30" x14ac:dyDescent="0.25">
      <c r="B170" s="5">
        <v>1</v>
      </c>
      <c r="C170" s="3" t="s">
        <v>6</v>
      </c>
      <c r="D170" s="13" t="s">
        <v>180</v>
      </c>
      <c r="E170" s="3" t="s">
        <v>123</v>
      </c>
      <c r="F170" s="72">
        <v>1</v>
      </c>
      <c r="G170" s="33">
        <f t="shared" si="4"/>
        <v>1000</v>
      </c>
    </row>
    <row r="171" spans="2:7" ht="15" customHeight="1" x14ac:dyDescent="0.25">
      <c r="B171" s="34">
        <v>11</v>
      </c>
      <c r="C171" s="106" t="s">
        <v>20</v>
      </c>
      <c r="D171" s="107"/>
      <c r="E171" s="108"/>
      <c r="F171" s="81"/>
      <c r="G171" s="36"/>
    </row>
    <row r="172" spans="2:7" ht="45" x14ac:dyDescent="0.25">
      <c r="B172" s="5">
        <v>1</v>
      </c>
      <c r="C172" s="3" t="s">
        <v>7</v>
      </c>
      <c r="D172" s="13" t="s">
        <v>177</v>
      </c>
      <c r="E172" s="3" t="s">
        <v>21</v>
      </c>
      <c r="F172" s="72">
        <v>3.5</v>
      </c>
      <c r="G172" s="33">
        <f t="shared" si="4"/>
        <v>3500</v>
      </c>
    </row>
    <row r="173" spans="2:7" ht="30" x14ac:dyDescent="0.25">
      <c r="B173" s="5">
        <v>1</v>
      </c>
      <c r="C173" s="3" t="s">
        <v>2</v>
      </c>
      <c r="D173" s="13" t="s">
        <v>178</v>
      </c>
      <c r="E173" s="3" t="s">
        <v>22</v>
      </c>
      <c r="F173" s="72">
        <v>1.3</v>
      </c>
      <c r="G173" s="33">
        <f t="shared" si="4"/>
        <v>1300</v>
      </c>
    </row>
    <row r="174" spans="2:7" ht="30" x14ac:dyDescent="0.25">
      <c r="B174" s="5">
        <v>1</v>
      </c>
      <c r="C174" s="3" t="s">
        <v>2</v>
      </c>
      <c r="D174" s="15" t="s">
        <v>184</v>
      </c>
      <c r="E174" s="3" t="s">
        <v>115</v>
      </c>
      <c r="F174" s="72">
        <v>1.1000000000000001</v>
      </c>
      <c r="G174" s="33">
        <f t="shared" si="4"/>
        <v>1100</v>
      </c>
    </row>
    <row r="175" spans="2:7" ht="30" x14ac:dyDescent="0.25">
      <c r="B175" s="5">
        <v>1</v>
      </c>
      <c r="C175" s="3" t="s">
        <v>2</v>
      </c>
      <c r="D175" s="15" t="s">
        <v>184</v>
      </c>
      <c r="E175" s="25" t="s">
        <v>121</v>
      </c>
      <c r="F175" s="72">
        <v>1.2</v>
      </c>
      <c r="G175" s="33">
        <f t="shared" si="4"/>
        <v>1200</v>
      </c>
    </row>
    <row r="176" spans="2:7" ht="30" x14ac:dyDescent="0.25">
      <c r="B176" s="5">
        <v>1</v>
      </c>
      <c r="C176" s="3" t="s">
        <v>2</v>
      </c>
      <c r="D176" s="15" t="s">
        <v>184</v>
      </c>
      <c r="E176" s="25" t="s">
        <v>116</v>
      </c>
      <c r="F176" s="72">
        <v>1.1000000000000001</v>
      </c>
      <c r="G176" s="33">
        <f t="shared" si="4"/>
        <v>1100</v>
      </c>
    </row>
    <row r="177" spans="1:7" ht="30" x14ac:dyDescent="0.25">
      <c r="B177" s="5">
        <v>1</v>
      </c>
      <c r="C177" s="3" t="s">
        <v>2</v>
      </c>
      <c r="D177" s="15" t="s">
        <v>184</v>
      </c>
      <c r="E177" s="25" t="s">
        <v>203</v>
      </c>
      <c r="F177" s="72">
        <v>1.2</v>
      </c>
      <c r="G177" s="33">
        <f t="shared" si="4"/>
        <v>1200</v>
      </c>
    </row>
    <row r="178" spans="1:7" ht="30" x14ac:dyDescent="0.25">
      <c r="B178" s="5">
        <v>1</v>
      </c>
      <c r="C178" s="3" t="s">
        <v>2</v>
      </c>
      <c r="D178" s="15" t="s">
        <v>184</v>
      </c>
      <c r="E178" s="25" t="s">
        <v>117</v>
      </c>
      <c r="F178" s="72">
        <v>1</v>
      </c>
      <c r="G178" s="33">
        <f t="shared" si="4"/>
        <v>1000</v>
      </c>
    </row>
    <row r="179" spans="1:7" ht="30" x14ac:dyDescent="0.25">
      <c r="B179" s="5">
        <v>1</v>
      </c>
      <c r="C179" s="3" t="s">
        <v>3</v>
      </c>
      <c r="D179" s="15" t="s">
        <v>179</v>
      </c>
      <c r="E179" s="25" t="s">
        <v>172</v>
      </c>
      <c r="F179" s="72">
        <v>0.9</v>
      </c>
      <c r="G179" s="33">
        <f t="shared" si="4"/>
        <v>900</v>
      </c>
    </row>
    <row r="180" spans="1:7" ht="30" x14ac:dyDescent="0.25">
      <c r="B180" s="5">
        <v>1</v>
      </c>
      <c r="C180" s="3" t="s">
        <v>3</v>
      </c>
      <c r="D180" s="15" t="s">
        <v>179</v>
      </c>
      <c r="E180" s="3" t="s">
        <v>118</v>
      </c>
      <c r="F180" s="72">
        <v>1.2</v>
      </c>
      <c r="G180" s="33">
        <f t="shared" si="4"/>
        <v>1200</v>
      </c>
    </row>
    <row r="181" spans="1:7" ht="30" x14ac:dyDescent="0.25">
      <c r="B181" s="5">
        <v>1</v>
      </c>
      <c r="C181" s="3" t="s">
        <v>6</v>
      </c>
      <c r="D181" s="13" t="s">
        <v>180</v>
      </c>
      <c r="E181" s="3" t="s">
        <v>204</v>
      </c>
      <c r="F181" s="72">
        <v>0.9</v>
      </c>
      <c r="G181" s="33">
        <f t="shared" si="4"/>
        <v>900</v>
      </c>
    </row>
    <row r="182" spans="1:7" ht="30" x14ac:dyDescent="0.25">
      <c r="B182" s="5">
        <v>1</v>
      </c>
      <c r="C182" s="3" t="s">
        <v>6</v>
      </c>
      <c r="D182" s="13" t="s">
        <v>180</v>
      </c>
      <c r="E182" s="3" t="s">
        <v>119</v>
      </c>
      <c r="F182" s="72">
        <v>0.9</v>
      </c>
      <c r="G182" s="33">
        <f t="shared" si="4"/>
        <v>900</v>
      </c>
    </row>
    <row r="183" spans="1:7" ht="15" customHeight="1" x14ac:dyDescent="0.25">
      <c r="A183" s="71" t="s">
        <v>234</v>
      </c>
      <c r="B183" s="41">
        <f>B184+B185+B186+B192+B196</f>
        <v>13</v>
      </c>
      <c r="C183" s="109" t="s">
        <v>132</v>
      </c>
      <c r="D183" s="110"/>
      <c r="E183" s="111"/>
      <c r="F183" s="80"/>
      <c r="G183" s="38"/>
    </row>
    <row r="184" spans="1:7" ht="45" x14ac:dyDescent="0.25">
      <c r="B184" s="5">
        <v>1</v>
      </c>
      <c r="C184" s="3" t="s">
        <v>157</v>
      </c>
      <c r="D184" s="13" t="s">
        <v>175</v>
      </c>
      <c r="E184" s="7" t="s">
        <v>163</v>
      </c>
      <c r="F184" s="72">
        <v>4.4000000000000004</v>
      </c>
      <c r="G184" s="33">
        <f t="shared" si="4"/>
        <v>4400</v>
      </c>
    </row>
    <row r="185" spans="1:7" ht="45" x14ac:dyDescent="0.25">
      <c r="B185" s="5">
        <v>1</v>
      </c>
      <c r="C185" s="3" t="s">
        <v>17</v>
      </c>
      <c r="D185" s="13" t="s">
        <v>191</v>
      </c>
      <c r="E185" s="7" t="s">
        <v>65</v>
      </c>
      <c r="F185" s="72">
        <v>4</v>
      </c>
      <c r="G185" s="33">
        <f t="shared" si="4"/>
        <v>4000</v>
      </c>
    </row>
    <row r="186" spans="1:7" ht="15" customHeight="1" x14ac:dyDescent="0.25">
      <c r="B186" s="34">
        <v>5</v>
      </c>
      <c r="C186" s="106" t="s">
        <v>64</v>
      </c>
      <c r="D186" s="107"/>
      <c r="E186" s="108"/>
      <c r="F186" s="81"/>
      <c r="G186" s="36"/>
    </row>
    <row r="187" spans="1:7" ht="45" x14ac:dyDescent="0.25">
      <c r="B187" s="5">
        <v>1</v>
      </c>
      <c r="C187" s="3" t="s">
        <v>205</v>
      </c>
      <c r="D187" s="13" t="s">
        <v>177</v>
      </c>
      <c r="E187" s="3" t="s">
        <v>72</v>
      </c>
      <c r="F187" s="87">
        <v>2.8</v>
      </c>
      <c r="G187" s="33">
        <f t="shared" si="4"/>
        <v>2800</v>
      </c>
    </row>
    <row r="188" spans="1:7" ht="30" x14ac:dyDescent="0.25">
      <c r="B188" s="5">
        <v>1</v>
      </c>
      <c r="C188" s="10" t="s">
        <v>206</v>
      </c>
      <c r="D188" s="13" t="s">
        <v>178</v>
      </c>
      <c r="E188" s="7" t="s">
        <v>67</v>
      </c>
      <c r="F188" s="72">
        <v>1.7</v>
      </c>
      <c r="G188" s="33">
        <f t="shared" si="4"/>
        <v>1700</v>
      </c>
    </row>
    <row r="189" spans="1:7" ht="30" x14ac:dyDescent="0.25">
      <c r="B189" s="5">
        <v>1</v>
      </c>
      <c r="C189" s="3" t="s">
        <v>193</v>
      </c>
      <c r="D189" s="15" t="s">
        <v>184</v>
      </c>
      <c r="E189" s="3" t="s">
        <v>68</v>
      </c>
      <c r="F189" s="72">
        <v>1.3</v>
      </c>
      <c r="G189" s="33">
        <f t="shared" si="4"/>
        <v>1300</v>
      </c>
    </row>
    <row r="190" spans="1:7" ht="30" x14ac:dyDescent="0.25">
      <c r="B190" s="5">
        <v>1</v>
      </c>
      <c r="C190" s="3" t="s">
        <v>3</v>
      </c>
      <c r="D190" s="15" t="s">
        <v>179</v>
      </c>
      <c r="E190" s="16" t="s">
        <v>94</v>
      </c>
      <c r="F190" s="79">
        <v>1.2</v>
      </c>
      <c r="G190" s="33">
        <f t="shared" si="4"/>
        <v>1200</v>
      </c>
    </row>
    <row r="191" spans="1:7" ht="30" x14ac:dyDescent="0.25">
      <c r="B191" s="5">
        <v>1</v>
      </c>
      <c r="C191" s="3" t="s">
        <v>6</v>
      </c>
      <c r="D191" s="13" t="s">
        <v>180</v>
      </c>
      <c r="E191" s="16" t="s">
        <v>173</v>
      </c>
      <c r="F191" s="79">
        <v>1.1499999999999999</v>
      </c>
      <c r="G191" s="33">
        <f t="shared" si="4"/>
        <v>1150</v>
      </c>
    </row>
    <row r="192" spans="1:7" ht="15" customHeight="1" x14ac:dyDescent="0.25">
      <c r="B192" s="34">
        <v>3</v>
      </c>
      <c r="C192" s="106" t="s">
        <v>69</v>
      </c>
      <c r="D192" s="107"/>
      <c r="E192" s="108"/>
      <c r="F192" s="81"/>
      <c r="G192" s="36">
        <f t="shared" si="4"/>
        <v>0</v>
      </c>
    </row>
    <row r="193" spans="1:8" ht="15" customHeight="1" x14ac:dyDescent="0.25">
      <c r="B193" s="48">
        <v>1</v>
      </c>
      <c r="C193" s="49" t="s">
        <v>205</v>
      </c>
      <c r="D193" s="39" t="s">
        <v>177</v>
      </c>
      <c r="E193" s="27" t="s">
        <v>224</v>
      </c>
      <c r="F193" s="82">
        <v>4</v>
      </c>
      <c r="G193" s="50">
        <f t="shared" si="4"/>
        <v>4000</v>
      </c>
    </row>
    <row r="194" spans="1:8" s="52" customFormat="1" ht="30" x14ac:dyDescent="0.25">
      <c r="B194" s="48">
        <v>1</v>
      </c>
      <c r="C194" s="49" t="s">
        <v>206</v>
      </c>
      <c r="D194" s="74" t="s">
        <v>178</v>
      </c>
      <c r="E194" s="27" t="s">
        <v>224</v>
      </c>
      <c r="F194" s="82">
        <v>1.7</v>
      </c>
      <c r="G194" s="50">
        <f t="shared" si="4"/>
        <v>1700</v>
      </c>
      <c r="H194" s="103"/>
    </row>
    <row r="195" spans="1:8" ht="30" x14ac:dyDescent="0.25">
      <c r="B195" s="5">
        <v>1</v>
      </c>
      <c r="C195" s="3" t="s">
        <v>3</v>
      </c>
      <c r="D195" s="15" t="s">
        <v>179</v>
      </c>
      <c r="E195" s="7" t="s">
        <v>71</v>
      </c>
      <c r="F195" s="72">
        <v>1.6</v>
      </c>
      <c r="G195" s="33">
        <f t="shared" si="4"/>
        <v>1600</v>
      </c>
    </row>
    <row r="196" spans="1:8" ht="30.75" customHeight="1" x14ac:dyDescent="0.25">
      <c r="B196" s="34">
        <v>3</v>
      </c>
      <c r="C196" s="106" t="s">
        <v>92</v>
      </c>
      <c r="D196" s="107"/>
      <c r="E196" s="108"/>
      <c r="F196" s="81"/>
      <c r="G196" s="36"/>
    </row>
    <row r="197" spans="1:8" ht="45" x14ac:dyDescent="0.25">
      <c r="B197" s="5">
        <v>1</v>
      </c>
      <c r="C197" s="3" t="s">
        <v>7</v>
      </c>
      <c r="D197" s="13" t="s">
        <v>177</v>
      </c>
      <c r="E197" s="3" t="s">
        <v>70</v>
      </c>
      <c r="F197" s="87">
        <v>3.5</v>
      </c>
      <c r="G197" s="33">
        <f t="shared" si="4"/>
        <v>3500</v>
      </c>
    </row>
    <row r="198" spans="1:8" ht="30" x14ac:dyDescent="0.25">
      <c r="B198" s="5">
        <v>1</v>
      </c>
      <c r="C198" s="3" t="s">
        <v>2</v>
      </c>
      <c r="D198" s="13" t="s">
        <v>178</v>
      </c>
      <c r="E198" s="3" t="s">
        <v>66</v>
      </c>
      <c r="F198" s="72">
        <v>2.2999999999999998</v>
      </c>
      <c r="G198" s="33">
        <f t="shared" si="4"/>
        <v>2300</v>
      </c>
    </row>
    <row r="199" spans="1:8" s="52" customFormat="1" ht="30" x14ac:dyDescent="0.25">
      <c r="B199" s="48">
        <v>1</v>
      </c>
      <c r="C199" s="49" t="s">
        <v>2</v>
      </c>
      <c r="D199" s="48" t="s">
        <v>184</v>
      </c>
      <c r="E199" s="27" t="s">
        <v>224</v>
      </c>
      <c r="F199" s="82">
        <v>2</v>
      </c>
      <c r="G199" s="50">
        <f t="shared" si="4"/>
        <v>2000</v>
      </c>
      <c r="H199" s="63"/>
    </row>
    <row r="200" spans="1:8" ht="15" customHeight="1" x14ac:dyDescent="0.25">
      <c r="A200" s="71" t="s">
        <v>235</v>
      </c>
      <c r="B200" s="41">
        <f>B201+B202+B203+B207</f>
        <v>13</v>
      </c>
      <c r="C200" s="109" t="s">
        <v>133</v>
      </c>
      <c r="D200" s="110"/>
      <c r="E200" s="111"/>
      <c r="F200" s="80"/>
      <c r="G200" s="38"/>
    </row>
    <row r="201" spans="1:8" ht="45" x14ac:dyDescent="0.25">
      <c r="B201" s="5">
        <v>1</v>
      </c>
      <c r="C201" s="3" t="s">
        <v>157</v>
      </c>
      <c r="D201" s="13" t="s">
        <v>175</v>
      </c>
      <c r="E201" s="7" t="s">
        <v>164</v>
      </c>
      <c r="F201" s="72">
        <v>4.4000000000000004</v>
      </c>
      <c r="G201" s="33">
        <f t="shared" si="4"/>
        <v>4400</v>
      </c>
    </row>
    <row r="202" spans="1:8" ht="45" x14ac:dyDescent="0.25">
      <c r="B202" s="5">
        <v>1</v>
      </c>
      <c r="C202" s="3" t="s">
        <v>207</v>
      </c>
      <c r="D202" s="13" t="s">
        <v>191</v>
      </c>
      <c r="E202" s="9" t="s">
        <v>77</v>
      </c>
      <c r="F202" s="72">
        <v>2.5</v>
      </c>
      <c r="G202" s="33">
        <f t="shared" si="4"/>
        <v>2500</v>
      </c>
    </row>
    <row r="203" spans="1:8" ht="15" customHeight="1" x14ac:dyDescent="0.25">
      <c r="B203" s="34">
        <v>3</v>
      </c>
      <c r="C203" s="106" t="s">
        <v>75</v>
      </c>
      <c r="D203" s="107"/>
      <c r="E203" s="108"/>
      <c r="F203" s="81"/>
      <c r="G203" s="36"/>
    </row>
    <row r="204" spans="1:8" ht="45" x14ac:dyDescent="0.25">
      <c r="B204" s="5">
        <v>1</v>
      </c>
      <c r="C204" s="4" t="s">
        <v>7</v>
      </c>
      <c r="D204" s="13" t="s">
        <v>177</v>
      </c>
      <c r="E204" s="9" t="s">
        <v>208</v>
      </c>
      <c r="F204" s="79">
        <v>2.5</v>
      </c>
      <c r="G204" s="33">
        <f t="shared" si="4"/>
        <v>2500</v>
      </c>
    </row>
    <row r="205" spans="1:8" ht="30" x14ac:dyDescent="0.25">
      <c r="B205" s="5">
        <v>1</v>
      </c>
      <c r="C205" s="4" t="s">
        <v>206</v>
      </c>
      <c r="D205" s="13" t="s">
        <v>178</v>
      </c>
      <c r="E205" s="16" t="s">
        <v>122</v>
      </c>
      <c r="F205" s="72">
        <v>1.5</v>
      </c>
      <c r="G205" s="33">
        <f t="shared" si="4"/>
        <v>1500</v>
      </c>
    </row>
    <row r="206" spans="1:8" s="52" customFormat="1" ht="30" x14ac:dyDescent="0.25">
      <c r="B206" s="48">
        <v>1</v>
      </c>
      <c r="C206" s="54" t="s">
        <v>206</v>
      </c>
      <c r="D206" s="55" t="s">
        <v>184</v>
      </c>
      <c r="E206" s="27" t="s">
        <v>224</v>
      </c>
      <c r="F206" s="82">
        <v>1.1000000000000001</v>
      </c>
      <c r="G206" s="50">
        <f>F206*1000</f>
        <v>1100</v>
      </c>
      <c r="H206" s="82"/>
    </row>
    <row r="207" spans="1:8" ht="15" customHeight="1" x14ac:dyDescent="0.25">
      <c r="B207" s="34">
        <v>8</v>
      </c>
      <c r="C207" s="106" t="s">
        <v>76</v>
      </c>
      <c r="D207" s="107"/>
      <c r="E207" s="108"/>
      <c r="F207" s="81"/>
      <c r="G207" s="36"/>
    </row>
    <row r="208" spans="1:8" ht="45" x14ac:dyDescent="0.25">
      <c r="B208" s="5">
        <v>1</v>
      </c>
      <c r="C208" s="4" t="s">
        <v>7</v>
      </c>
      <c r="D208" s="13" t="s">
        <v>177</v>
      </c>
      <c r="E208" s="18" t="s">
        <v>78</v>
      </c>
      <c r="F208" s="72">
        <v>1.8</v>
      </c>
      <c r="G208" s="33">
        <f t="shared" si="4"/>
        <v>1800</v>
      </c>
    </row>
    <row r="209" spans="1:8" ht="30" x14ac:dyDescent="0.25">
      <c r="B209" s="5">
        <v>1</v>
      </c>
      <c r="C209" s="4" t="s">
        <v>2</v>
      </c>
      <c r="D209" s="13" t="s">
        <v>178</v>
      </c>
      <c r="E209" s="18" t="s">
        <v>120</v>
      </c>
      <c r="F209" s="72">
        <v>1.5</v>
      </c>
      <c r="G209" s="33">
        <f t="shared" si="4"/>
        <v>1500</v>
      </c>
    </row>
    <row r="210" spans="1:8" ht="30" x14ac:dyDescent="0.25">
      <c r="B210" s="5">
        <v>1</v>
      </c>
      <c r="C210" s="4" t="s">
        <v>2</v>
      </c>
      <c r="D210" s="15" t="s">
        <v>184</v>
      </c>
      <c r="E210" s="3" t="s">
        <v>73</v>
      </c>
      <c r="F210" s="72">
        <v>1.3</v>
      </c>
      <c r="G210" s="33">
        <f t="shared" si="4"/>
        <v>1300</v>
      </c>
    </row>
    <row r="211" spans="1:8" ht="30" x14ac:dyDescent="0.25">
      <c r="B211" s="5">
        <v>1</v>
      </c>
      <c r="C211" s="4" t="s">
        <v>2</v>
      </c>
      <c r="D211" s="15" t="s">
        <v>184</v>
      </c>
      <c r="E211" s="7" t="s">
        <v>209</v>
      </c>
      <c r="F211" s="72">
        <v>1.1000000000000001</v>
      </c>
      <c r="G211" s="33">
        <f t="shared" si="4"/>
        <v>1100</v>
      </c>
    </row>
    <row r="212" spans="1:8" ht="30" x14ac:dyDescent="0.25">
      <c r="B212" s="5">
        <v>1</v>
      </c>
      <c r="C212" s="4" t="s">
        <v>206</v>
      </c>
      <c r="D212" s="15" t="s">
        <v>184</v>
      </c>
      <c r="E212" s="16" t="s">
        <v>95</v>
      </c>
      <c r="F212" s="72">
        <v>1.4</v>
      </c>
      <c r="G212" s="33">
        <f t="shared" si="4"/>
        <v>1400</v>
      </c>
    </row>
    <row r="213" spans="1:8" ht="30" x14ac:dyDescent="0.25">
      <c r="B213" s="5">
        <v>1</v>
      </c>
      <c r="C213" s="4" t="s">
        <v>3</v>
      </c>
      <c r="D213" s="15" t="s">
        <v>179</v>
      </c>
      <c r="E213" s="18" t="s">
        <v>210</v>
      </c>
      <c r="F213" s="72">
        <v>1</v>
      </c>
      <c r="G213" s="33">
        <f t="shared" si="4"/>
        <v>1000</v>
      </c>
    </row>
    <row r="214" spans="1:8" ht="30" x14ac:dyDescent="0.25">
      <c r="B214" s="5">
        <v>1</v>
      </c>
      <c r="C214" s="4" t="s">
        <v>3</v>
      </c>
      <c r="D214" s="15" t="s">
        <v>179</v>
      </c>
      <c r="E214" s="9" t="s">
        <v>80</v>
      </c>
      <c r="F214" s="72">
        <v>1.2</v>
      </c>
      <c r="G214" s="33">
        <f t="shared" si="4"/>
        <v>1200</v>
      </c>
    </row>
    <row r="215" spans="1:8" ht="30" x14ac:dyDescent="0.25">
      <c r="B215" s="5">
        <v>1</v>
      </c>
      <c r="C215" s="4" t="s">
        <v>3</v>
      </c>
      <c r="D215" s="15" t="s">
        <v>179</v>
      </c>
      <c r="E215" s="7" t="s">
        <v>237</v>
      </c>
      <c r="F215" s="72">
        <v>1.2</v>
      </c>
      <c r="G215" s="33">
        <f t="shared" si="4"/>
        <v>1200</v>
      </c>
    </row>
    <row r="216" spans="1:8" ht="15" customHeight="1" x14ac:dyDescent="0.25">
      <c r="A216" s="71" t="s">
        <v>236</v>
      </c>
      <c r="B216" s="37">
        <v>3</v>
      </c>
      <c r="C216" s="109" t="s">
        <v>146</v>
      </c>
      <c r="D216" s="110"/>
      <c r="E216" s="111"/>
      <c r="F216" s="80"/>
      <c r="G216" s="38"/>
    </row>
    <row r="217" spans="1:8" ht="45" x14ac:dyDescent="0.25">
      <c r="B217" s="48">
        <v>1</v>
      </c>
      <c r="C217" s="49" t="s">
        <v>157</v>
      </c>
      <c r="D217" s="39" t="s">
        <v>175</v>
      </c>
      <c r="E217" s="27" t="s">
        <v>224</v>
      </c>
      <c r="F217" s="82">
        <v>4.4000000000000004</v>
      </c>
      <c r="G217" s="50">
        <f t="shared" si="4"/>
        <v>4400</v>
      </c>
    </row>
    <row r="218" spans="1:8" ht="30" x14ac:dyDescent="0.25">
      <c r="B218" s="5">
        <v>1</v>
      </c>
      <c r="C218" s="4" t="s">
        <v>2</v>
      </c>
      <c r="D218" s="15" t="s">
        <v>184</v>
      </c>
      <c r="E218" s="7" t="s">
        <v>147</v>
      </c>
      <c r="F218" s="72">
        <v>1.2</v>
      </c>
      <c r="G218" s="33">
        <f t="shared" si="4"/>
        <v>1200</v>
      </c>
    </row>
    <row r="219" spans="1:8" ht="30" x14ac:dyDescent="0.25">
      <c r="B219" s="5">
        <v>1</v>
      </c>
      <c r="C219" s="4" t="s">
        <v>2</v>
      </c>
      <c r="D219" s="15" t="s">
        <v>184</v>
      </c>
      <c r="E219" s="7" t="s">
        <v>148</v>
      </c>
      <c r="F219" s="72">
        <v>1.3</v>
      </c>
      <c r="G219" s="33">
        <f t="shared" si="4"/>
        <v>1300</v>
      </c>
    </row>
    <row r="220" spans="1:8" x14ac:dyDescent="0.25">
      <c r="B220" s="30">
        <f>B3+B9+B15+B29+B55+B67+B102+B117+B128+B147+B183+B200+B216</f>
        <v>179</v>
      </c>
      <c r="C220" s="122" t="s">
        <v>221</v>
      </c>
      <c r="D220" s="123"/>
      <c r="E220" s="124"/>
      <c r="F220" s="85"/>
      <c r="G220" s="30">
        <f>SUM(G4:G219)</f>
        <v>336850</v>
      </c>
      <c r="H220" s="100"/>
    </row>
    <row r="221" spans="1:8" x14ac:dyDescent="0.25">
      <c r="G221" s="70"/>
      <c r="H221" s="102"/>
    </row>
    <row r="222" spans="1:8" x14ac:dyDescent="0.25">
      <c r="G222" s="70"/>
    </row>
  </sheetData>
  <autoFilter ref="A2:I222"/>
  <mergeCells count="45">
    <mergeCell ref="G1:G2"/>
    <mergeCell ref="B1:B2"/>
    <mergeCell ref="C9:E9"/>
    <mergeCell ref="D1:D2"/>
    <mergeCell ref="F1:F2"/>
    <mergeCell ref="C220:E220"/>
    <mergeCell ref="C17:E17"/>
    <mergeCell ref="C22:E22"/>
    <mergeCell ref="C216:E216"/>
    <mergeCell ref="C36:E36"/>
    <mergeCell ref="C55:E55"/>
    <mergeCell ref="C58:E58"/>
    <mergeCell ref="C62:E62"/>
    <mergeCell ref="C67:E67"/>
    <mergeCell ref="C70:E70"/>
    <mergeCell ref="C85:E85"/>
    <mergeCell ref="C95:E95"/>
    <mergeCell ref="C102:E102"/>
    <mergeCell ref="C15:E15"/>
    <mergeCell ref="C29:E29"/>
    <mergeCell ref="C31:E31"/>
    <mergeCell ref="C1:C2"/>
    <mergeCell ref="E1:E2"/>
    <mergeCell ref="C207:E207"/>
    <mergeCell ref="C192:E192"/>
    <mergeCell ref="C196:E196"/>
    <mergeCell ref="C156:E156"/>
    <mergeCell ref="C162:E162"/>
    <mergeCell ref="C171:E171"/>
    <mergeCell ref="C183:E183"/>
    <mergeCell ref="C186:E186"/>
    <mergeCell ref="C149:E149"/>
    <mergeCell ref="C128:E128"/>
    <mergeCell ref="C3:E3"/>
    <mergeCell ref="C200:E200"/>
    <mergeCell ref="C203:E203"/>
    <mergeCell ref="C130:E130"/>
    <mergeCell ref="C137:E137"/>
    <mergeCell ref="C142:E142"/>
    <mergeCell ref="C147:E147"/>
    <mergeCell ref="C104:E104"/>
    <mergeCell ref="C109:E109"/>
    <mergeCell ref="C117:E117"/>
    <mergeCell ref="C119:E119"/>
    <mergeCell ref="C123:E123"/>
  </mergeCells>
  <pageMargins left="1" right="1" top="1" bottom="1" header="0.5" footer="0.5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H6" sqref="H6"/>
    </sheetView>
  </sheetViews>
  <sheetFormatPr defaultRowHeight="15" x14ac:dyDescent="0.25"/>
  <cols>
    <col min="1" max="1" width="12" style="64" customWidth="1"/>
    <col min="2" max="2" width="11.85546875" style="64" customWidth="1"/>
    <col min="3" max="3" width="56.7109375" style="64" customWidth="1"/>
    <col min="4" max="12" width="9.85546875" style="64" bestFit="1" customWidth="1"/>
    <col min="13" max="13" width="9.28515625" style="64" bestFit="1" customWidth="1"/>
    <col min="14" max="16384" width="9.140625" style="64"/>
  </cols>
  <sheetData>
    <row r="1" spans="1:13" x14ac:dyDescent="0.25">
      <c r="A1" s="136" t="s">
        <v>245</v>
      </c>
      <c r="B1" s="136"/>
      <c r="L1" s="136" t="s">
        <v>246</v>
      </c>
      <c r="M1" s="136"/>
    </row>
    <row r="2" spans="1:13" ht="45" x14ac:dyDescent="0.25">
      <c r="A2" s="65" t="s">
        <v>247</v>
      </c>
      <c r="B2" s="65" t="s">
        <v>248</v>
      </c>
      <c r="C2" s="65" t="s">
        <v>249</v>
      </c>
      <c r="D2" s="137" t="s">
        <v>250</v>
      </c>
      <c r="E2" s="138"/>
      <c r="F2" s="138"/>
      <c r="G2" s="138"/>
      <c r="H2" s="138"/>
      <c r="I2" s="138"/>
      <c r="J2" s="138"/>
      <c r="K2" s="138"/>
      <c r="L2" s="138"/>
      <c r="M2" s="139"/>
    </row>
    <row r="3" spans="1:13" x14ac:dyDescent="0.25">
      <c r="A3" s="65"/>
      <c r="B3" s="65"/>
      <c r="C3" s="65"/>
      <c r="D3" s="66">
        <v>1</v>
      </c>
      <c r="E3" s="66">
        <v>2</v>
      </c>
      <c r="F3" s="66">
        <v>3</v>
      </c>
      <c r="G3" s="66">
        <v>4</v>
      </c>
      <c r="H3" s="66">
        <v>5</v>
      </c>
      <c r="I3" s="66">
        <v>6</v>
      </c>
      <c r="J3" s="66">
        <v>7</v>
      </c>
      <c r="K3" s="66">
        <v>8</v>
      </c>
      <c r="L3" s="66">
        <v>9</v>
      </c>
      <c r="M3" s="66">
        <v>10</v>
      </c>
    </row>
    <row r="4" spans="1:13" ht="45" x14ac:dyDescent="0.25">
      <c r="A4" s="65">
        <v>1</v>
      </c>
      <c r="B4" s="65">
        <v>1</v>
      </c>
      <c r="C4" s="67" t="s">
        <v>251</v>
      </c>
      <c r="D4" s="68">
        <v>2</v>
      </c>
      <c r="E4" s="68">
        <v>2.2000000000000002</v>
      </c>
      <c r="F4" s="68">
        <v>2.5</v>
      </c>
      <c r="G4" s="68">
        <v>2.8</v>
      </c>
      <c r="H4" s="68">
        <v>3.3</v>
      </c>
      <c r="I4" s="68">
        <v>3.8</v>
      </c>
      <c r="J4" s="68">
        <v>4.4000000000000004</v>
      </c>
      <c r="K4" s="68">
        <v>5</v>
      </c>
      <c r="L4" s="68">
        <v>5.6</v>
      </c>
      <c r="M4" s="68">
        <v>6</v>
      </c>
    </row>
    <row r="5" spans="1:13" ht="45" x14ac:dyDescent="0.25">
      <c r="A5" s="65">
        <v>2</v>
      </c>
      <c r="B5" s="65">
        <v>2</v>
      </c>
      <c r="C5" s="69" t="s">
        <v>252</v>
      </c>
      <c r="D5" s="68">
        <v>1.6</v>
      </c>
      <c r="E5" s="68">
        <v>1.8</v>
      </c>
      <c r="F5" s="68">
        <v>2</v>
      </c>
      <c r="G5" s="68">
        <v>2.2000000000000002</v>
      </c>
      <c r="H5" s="68">
        <v>2.5</v>
      </c>
      <c r="I5" s="68">
        <v>2.8</v>
      </c>
      <c r="J5" s="68">
        <v>3.2</v>
      </c>
      <c r="K5" s="68">
        <v>3.6</v>
      </c>
      <c r="L5" s="68">
        <v>4</v>
      </c>
      <c r="M5" s="68">
        <v>4.5</v>
      </c>
    </row>
    <row r="6" spans="1:13" ht="30" x14ac:dyDescent="0.25">
      <c r="A6" s="65">
        <v>2</v>
      </c>
      <c r="B6" s="65">
        <v>3</v>
      </c>
      <c r="C6" s="69" t="s">
        <v>253</v>
      </c>
      <c r="D6" s="68">
        <v>1.4</v>
      </c>
      <c r="E6" s="68">
        <v>1.6</v>
      </c>
      <c r="F6" s="68">
        <v>1.8</v>
      </c>
      <c r="G6" s="68">
        <v>2</v>
      </c>
      <c r="H6" s="68">
        <v>2.2000000000000002</v>
      </c>
      <c r="I6" s="68">
        <v>2.5</v>
      </c>
      <c r="J6" s="68">
        <v>2.8</v>
      </c>
      <c r="K6" s="68">
        <v>3.1</v>
      </c>
      <c r="L6" s="68">
        <v>3.5</v>
      </c>
      <c r="M6" s="68">
        <v>4</v>
      </c>
    </row>
    <row r="7" spans="1:13" ht="30" x14ac:dyDescent="0.25">
      <c r="A7" s="65">
        <v>3</v>
      </c>
      <c r="B7" s="65">
        <v>4</v>
      </c>
      <c r="C7" s="67" t="s">
        <v>254</v>
      </c>
      <c r="D7" s="68">
        <v>1.3</v>
      </c>
      <c r="E7" s="68">
        <v>1.5</v>
      </c>
      <c r="F7" s="68">
        <v>1.7</v>
      </c>
      <c r="G7" s="68">
        <v>1.9</v>
      </c>
      <c r="H7" s="68">
        <v>2.1</v>
      </c>
      <c r="I7" s="68">
        <v>2.2999999999999998</v>
      </c>
      <c r="J7" s="68">
        <v>2.4</v>
      </c>
      <c r="K7" s="68">
        <v>2.5</v>
      </c>
      <c r="L7" s="68">
        <v>2.6</v>
      </c>
      <c r="M7" s="68">
        <v>2.8</v>
      </c>
    </row>
    <row r="8" spans="1:13" ht="30" x14ac:dyDescent="0.25">
      <c r="A8" s="65">
        <v>3</v>
      </c>
      <c r="B8" s="65">
        <v>5</v>
      </c>
      <c r="C8" s="67" t="s">
        <v>255</v>
      </c>
      <c r="D8" s="68">
        <v>0.9</v>
      </c>
      <c r="E8" s="68">
        <v>1</v>
      </c>
      <c r="F8" s="68">
        <v>1.1000000000000001</v>
      </c>
      <c r="G8" s="68">
        <v>1.2</v>
      </c>
      <c r="H8" s="68">
        <v>1.3</v>
      </c>
      <c r="I8" s="68">
        <v>1.4</v>
      </c>
      <c r="J8" s="68">
        <v>1.6</v>
      </c>
      <c r="K8" s="68">
        <v>1.8</v>
      </c>
      <c r="L8" s="68">
        <v>2</v>
      </c>
      <c r="M8" s="68">
        <v>2.2000000000000002</v>
      </c>
    </row>
    <row r="9" spans="1:13" ht="30" x14ac:dyDescent="0.25">
      <c r="A9" s="65">
        <v>3</v>
      </c>
      <c r="B9" s="65">
        <v>6</v>
      </c>
      <c r="C9" s="67" t="s">
        <v>256</v>
      </c>
      <c r="D9" s="68">
        <v>0.75</v>
      </c>
      <c r="E9" s="68">
        <v>0.8</v>
      </c>
      <c r="F9" s="68">
        <v>0.85</v>
      </c>
      <c r="G9" s="68">
        <v>0.9</v>
      </c>
      <c r="H9" s="68">
        <v>0.95</v>
      </c>
      <c r="I9" s="68">
        <v>1</v>
      </c>
      <c r="J9" s="68">
        <v>1.2</v>
      </c>
      <c r="K9" s="68">
        <v>1.4</v>
      </c>
      <c r="L9" s="68">
        <v>1.6</v>
      </c>
      <c r="M9" s="68">
        <v>1.8</v>
      </c>
    </row>
    <row r="10" spans="1:13" ht="30" x14ac:dyDescent="0.25">
      <c r="A10" s="65">
        <v>4</v>
      </c>
      <c r="B10" s="65">
        <v>7</v>
      </c>
      <c r="C10" s="67" t="s">
        <v>257</v>
      </c>
      <c r="D10" s="68">
        <v>0.65</v>
      </c>
      <c r="E10" s="68">
        <v>0.7</v>
      </c>
      <c r="F10" s="68">
        <v>0.75</v>
      </c>
      <c r="G10" s="68">
        <v>0.8</v>
      </c>
      <c r="H10" s="68">
        <v>0.85</v>
      </c>
      <c r="I10" s="68">
        <v>0.9</v>
      </c>
      <c r="J10" s="68">
        <v>1</v>
      </c>
      <c r="K10" s="68">
        <v>1.1499999999999999</v>
      </c>
      <c r="L10" s="68">
        <v>1.3</v>
      </c>
      <c r="M10" s="68">
        <v>1.5</v>
      </c>
    </row>
    <row r="11" spans="1:13" ht="30" x14ac:dyDescent="0.25">
      <c r="A11" s="65">
        <v>4</v>
      </c>
      <c r="B11" s="65">
        <v>8</v>
      </c>
      <c r="C11" s="67" t="s">
        <v>258</v>
      </c>
      <c r="D11" s="68">
        <v>0.55000000000000004</v>
      </c>
      <c r="E11" s="68">
        <v>0.6</v>
      </c>
      <c r="F11" s="68">
        <v>0.65</v>
      </c>
      <c r="G11" s="68">
        <v>0.7</v>
      </c>
      <c r="H11" s="68">
        <v>0.75</v>
      </c>
      <c r="I11" s="68">
        <v>0.8</v>
      </c>
      <c r="J11" s="68">
        <v>0.85</v>
      </c>
      <c r="K11" s="68">
        <v>0.9</v>
      </c>
      <c r="L11" s="68">
        <v>1</v>
      </c>
      <c r="M11" s="68">
        <v>1.2</v>
      </c>
    </row>
    <row r="12" spans="1:13" ht="30" x14ac:dyDescent="0.25">
      <c r="A12" s="65">
        <v>4</v>
      </c>
      <c r="B12" s="65">
        <v>9</v>
      </c>
      <c r="C12" s="67" t="s">
        <v>259</v>
      </c>
      <c r="D12" s="68">
        <v>0.45</v>
      </c>
      <c r="E12" s="68">
        <v>0.5</v>
      </c>
      <c r="F12" s="68">
        <v>0.55000000000000004</v>
      </c>
      <c r="G12" s="68">
        <v>0.6</v>
      </c>
      <c r="H12" s="68">
        <v>0.65</v>
      </c>
      <c r="I12" s="68">
        <v>0.7</v>
      </c>
      <c r="J12" s="68">
        <v>0.75</v>
      </c>
      <c r="K12" s="68">
        <v>0.8</v>
      </c>
      <c r="L12" s="68">
        <v>0.9</v>
      </c>
      <c r="M12" s="68">
        <v>1</v>
      </c>
    </row>
  </sheetData>
  <mergeCells count="3">
    <mergeCell ref="A1:B1"/>
    <mergeCell ref="L1:M1"/>
    <mergeCell ref="D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>
      <selection activeCell="F4" sqref="F4"/>
    </sheetView>
  </sheetViews>
  <sheetFormatPr defaultRowHeight="15" x14ac:dyDescent="0.25"/>
  <sheetData>
    <row r="1" spans="2:13" x14ac:dyDescent="0.25"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2:13" s="2" customFormat="1" ht="285" x14ac:dyDescent="0.25">
      <c r="B2" s="5">
        <v>1</v>
      </c>
      <c r="C2" s="3" t="s">
        <v>6</v>
      </c>
      <c r="D2" s="13" t="s">
        <v>180</v>
      </c>
      <c r="E2" s="3" t="s">
        <v>189</v>
      </c>
      <c r="F2" s="33">
        <v>800</v>
      </c>
      <c r="G2" s="53">
        <v>11100</v>
      </c>
      <c r="H2" s="28">
        <f t="shared" ref="H2:H13" si="0">G2/12</f>
        <v>925</v>
      </c>
      <c r="I2" s="87">
        <v>1</v>
      </c>
      <c r="J2" s="33">
        <f t="shared" ref="J2:J13" si="1">I2*1000</f>
        <v>1000</v>
      </c>
      <c r="K2" s="33">
        <f t="shared" ref="K2:K13" si="2">J2*12</f>
        <v>12000</v>
      </c>
      <c r="L2" s="62"/>
      <c r="M2" s="62"/>
    </row>
    <row r="3" spans="2:13" s="2" customFormat="1" ht="120" x14ac:dyDescent="0.25">
      <c r="B3" s="5">
        <v>1</v>
      </c>
      <c r="C3" s="3" t="s">
        <v>6</v>
      </c>
      <c r="D3" s="13" t="s">
        <v>180</v>
      </c>
      <c r="E3" s="3" t="s">
        <v>10</v>
      </c>
      <c r="F3" s="33">
        <v>800</v>
      </c>
      <c r="G3" s="53">
        <v>11485.69</v>
      </c>
      <c r="H3" s="28">
        <f t="shared" si="0"/>
        <v>957.14083333333338</v>
      </c>
      <c r="I3" s="87">
        <v>1</v>
      </c>
      <c r="J3" s="33">
        <f t="shared" si="1"/>
        <v>1000</v>
      </c>
      <c r="K3" s="33">
        <f t="shared" si="2"/>
        <v>12000</v>
      </c>
      <c r="L3" s="62"/>
      <c r="M3" s="62"/>
    </row>
    <row r="4" spans="2:13" s="2" customFormat="1" ht="120" x14ac:dyDescent="0.25">
      <c r="B4" s="5">
        <v>1</v>
      </c>
      <c r="C4" s="3" t="s">
        <v>6</v>
      </c>
      <c r="D4" s="13" t="s">
        <v>180</v>
      </c>
      <c r="E4" s="3" t="s">
        <v>11</v>
      </c>
      <c r="F4" s="33">
        <v>800</v>
      </c>
      <c r="G4" s="53">
        <v>11600</v>
      </c>
      <c r="H4" s="28">
        <f t="shared" si="0"/>
        <v>966.66666666666663</v>
      </c>
      <c r="I4" s="87">
        <v>1</v>
      </c>
      <c r="J4" s="33">
        <f t="shared" si="1"/>
        <v>1000</v>
      </c>
      <c r="K4" s="33">
        <f t="shared" si="2"/>
        <v>12000</v>
      </c>
      <c r="L4" s="62"/>
      <c r="M4" s="62"/>
    </row>
    <row r="5" spans="2:13" s="2" customFormat="1" ht="120" x14ac:dyDescent="0.25">
      <c r="B5" s="5">
        <v>1</v>
      </c>
      <c r="C5" s="3" t="s">
        <v>6</v>
      </c>
      <c r="D5" s="13" t="s">
        <v>180</v>
      </c>
      <c r="E5" s="3" t="s">
        <v>12</v>
      </c>
      <c r="F5" s="33">
        <v>800</v>
      </c>
      <c r="G5" s="53">
        <v>10400</v>
      </c>
      <c r="H5" s="28">
        <f t="shared" si="0"/>
        <v>866.66666666666663</v>
      </c>
      <c r="I5" s="87">
        <v>0.9</v>
      </c>
      <c r="J5" s="33">
        <f t="shared" si="1"/>
        <v>900</v>
      </c>
      <c r="K5" s="33">
        <f t="shared" si="2"/>
        <v>10800</v>
      </c>
      <c r="L5" s="62"/>
      <c r="M5" s="62"/>
    </row>
    <row r="6" spans="2:13" s="2" customFormat="1" ht="120" x14ac:dyDescent="0.25">
      <c r="B6" s="5">
        <v>1</v>
      </c>
      <c r="C6" s="3" t="s">
        <v>6</v>
      </c>
      <c r="D6" s="13" t="s">
        <v>180</v>
      </c>
      <c r="E6" s="3" t="s">
        <v>13</v>
      </c>
      <c r="F6" s="33">
        <v>800</v>
      </c>
      <c r="G6" s="53">
        <v>10400</v>
      </c>
      <c r="H6" s="28">
        <f t="shared" si="0"/>
        <v>866.66666666666663</v>
      </c>
      <c r="I6" s="87">
        <v>0.9</v>
      </c>
      <c r="J6" s="33">
        <f t="shared" si="1"/>
        <v>900</v>
      </c>
      <c r="K6" s="33">
        <f t="shared" si="2"/>
        <v>10800</v>
      </c>
      <c r="L6" s="62"/>
      <c r="M6" s="62"/>
    </row>
    <row r="7" spans="2:13" s="2" customFormat="1" ht="120" x14ac:dyDescent="0.25">
      <c r="B7" s="5">
        <v>1</v>
      </c>
      <c r="C7" s="3" t="s">
        <v>6</v>
      </c>
      <c r="D7" s="13" t="s">
        <v>180</v>
      </c>
      <c r="E7" s="3" t="s">
        <v>14</v>
      </c>
      <c r="F7" s="33">
        <v>800</v>
      </c>
      <c r="G7" s="53">
        <v>10400</v>
      </c>
      <c r="H7" s="28">
        <f t="shared" si="0"/>
        <v>866.66666666666663</v>
      </c>
      <c r="I7" s="87">
        <v>0.9</v>
      </c>
      <c r="J7" s="33">
        <f t="shared" si="1"/>
        <v>900</v>
      </c>
      <c r="K7" s="33">
        <f t="shared" si="2"/>
        <v>10800</v>
      </c>
      <c r="L7" s="62"/>
      <c r="M7" s="62"/>
    </row>
    <row r="8" spans="2:13" s="2" customFormat="1" ht="120" x14ac:dyDescent="0.25">
      <c r="B8" s="5">
        <v>1</v>
      </c>
      <c r="C8" s="3" t="s">
        <v>6</v>
      </c>
      <c r="D8" s="13" t="s">
        <v>180</v>
      </c>
      <c r="E8" s="3" t="s">
        <v>15</v>
      </c>
      <c r="F8" s="33">
        <v>800</v>
      </c>
      <c r="G8" s="53">
        <v>10400</v>
      </c>
      <c r="H8" s="28">
        <f t="shared" si="0"/>
        <v>866.66666666666663</v>
      </c>
      <c r="I8" s="87">
        <v>0.9</v>
      </c>
      <c r="J8" s="33">
        <f t="shared" si="1"/>
        <v>900</v>
      </c>
      <c r="K8" s="33">
        <f t="shared" si="2"/>
        <v>10800</v>
      </c>
      <c r="L8" s="62"/>
      <c r="M8" s="62"/>
    </row>
    <row r="9" spans="2:13" s="2" customFormat="1" ht="120" x14ac:dyDescent="0.25">
      <c r="B9" s="5">
        <v>1</v>
      </c>
      <c r="C9" s="3" t="s">
        <v>6</v>
      </c>
      <c r="D9" s="13" t="s">
        <v>180</v>
      </c>
      <c r="E9" s="3" t="s">
        <v>16</v>
      </c>
      <c r="F9" s="33">
        <v>800</v>
      </c>
      <c r="G9" s="53">
        <v>10400</v>
      </c>
      <c r="H9" s="28">
        <f t="shared" si="0"/>
        <v>866.66666666666663</v>
      </c>
      <c r="I9" s="87">
        <v>0.9</v>
      </c>
      <c r="J9" s="33">
        <f t="shared" si="1"/>
        <v>900</v>
      </c>
      <c r="K9" s="33">
        <f t="shared" si="2"/>
        <v>10800</v>
      </c>
      <c r="L9" s="62"/>
      <c r="M9" s="62"/>
    </row>
    <row r="10" spans="2:13" s="2" customFormat="1" ht="120" x14ac:dyDescent="0.25">
      <c r="B10" s="5">
        <v>1</v>
      </c>
      <c r="C10" s="3" t="s">
        <v>6</v>
      </c>
      <c r="D10" s="13" t="s">
        <v>180</v>
      </c>
      <c r="E10" s="10" t="s">
        <v>141</v>
      </c>
      <c r="F10" s="33">
        <v>800</v>
      </c>
      <c r="G10" s="53">
        <v>13660</v>
      </c>
      <c r="H10" s="28">
        <f t="shared" si="0"/>
        <v>1138.3333333333333</v>
      </c>
      <c r="I10" s="87">
        <v>1.1499999999999999</v>
      </c>
      <c r="J10" s="33">
        <f t="shared" si="1"/>
        <v>1150</v>
      </c>
      <c r="K10" s="33">
        <f t="shared" si="2"/>
        <v>13800</v>
      </c>
      <c r="L10" s="62"/>
      <c r="M10" s="62"/>
    </row>
    <row r="11" spans="2:13" s="2" customFormat="1" ht="120" x14ac:dyDescent="0.25">
      <c r="B11" s="5">
        <v>1</v>
      </c>
      <c r="C11" s="3" t="s">
        <v>6</v>
      </c>
      <c r="D11" s="13" t="s">
        <v>180</v>
      </c>
      <c r="E11" s="18" t="s">
        <v>83</v>
      </c>
      <c r="F11" s="33">
        <v>800</v>
      </c>
      <c r="G11" s="53">
        <v>11600</v>
      </c>
      <c r="H11" s="28">
        <f t="shared" si="0"/>
        <v>966.66666666666663</v>
      </c>
      <c r="I11" s="87">
        <v>1</v>
      </c>
      <c r="J11" s="33">
        <f t="shared" si="1"/>
        <v>1000</v>
      </c>
      <c r="K11" s="33">
        <f t="shared" si="2"/>
        <v>12000</v>
      </c>
      <c r="L11" s="62"/>
      <c r="M11" s="62"/>
    </row>
    <row r="12" spans="2:13" s="2" customFormat="1" ht="120" x14ac:dyDescent="0.25">
      <c r="B12" s="5">
        <v>1</v>
      </c>
      <c r="C12" s="3" t="s">
        <v>6</v>
      </c>
      <c r="D12" s="13" t="s">
        <v>180</v>
      </c>
      <c r="E12" s="9" t="s">
        <v>166</v>
      </c>
      <c r="F12" s="33">
        <v>800</v>
      </c>
      <c r="G12" s="53">
        <v>11700</v>
      </c>
      <c r="H12" s="28">
        <f t="shared" si="0"/>
        <v>975</v>
      </c>
      <c r="I12" s="87">
        <v>1</v>
      </c>
      <c r="J12" s="33">
        <f t="shared" si="1"/>
        <v>1000</v>
      </c>
      <c r="K12" s="33">
        <f t="shared" si="2"/>
        <v>12000</v>
      </c>
      <c r="L12" s="62"/>
      <c r="M12" s="62"/>
    </row>
    <row r="13" spans="2:13" s="2" customFormat="1" ht="120" x14ac:dyDescent="0.25">
      <c r="B13" s="5">
        <v>1</v>
      </c>
      <c r="C13" s="3" t="s">
        <v>6</v>
      </c>
      <c r="D13" s="13" t="s">
        <v>180</v>
      </c>
      <c r="E13" s="10" t="s">
        <v>190</v>
      </c>
      <c r="F13" s="33">
        <v>800</v>
      </c>
      <c r="G13" s="53">
        <v>5636.36</v>
      </c>
      <c r="H13" s="28">
        <f t="shared" si="0"/>
        <v>469.69666666666666</v>
      </c>
      <c r="I13" s="87">
        <v>1</v>
      </c>
      <c r="J13" s="33">
        <f t="shared" si="1"/>
        <v>1000</v>
      </c>
      <c r="K13" s="33">
        <f t="shared" si="2"/>
        <v>12000</v>
      </c>
      <c r="L13" s="62"/>
      <c r="M13" s="62"/>
    </row>
  </sheetData>
  <autoFilter ref="A1:N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ახალი საშტატო</vt:lpstr>
      <vt:lpstr>კოეფიციენტები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Maia Gotiashvili</cp:lastModifiedBy>
  <cp:lastPrinted>2017-12-28T10:42:43Z</cp:lastPrinted>
  <dcterms:created xsi:type="dcterms:W3CDTF">2012-07-24T10:19:57Z</dcterms:created>
  <dcterms:modified xsi:type="dcterms:W3CDTF">2018-01-22T13:32:46Z</dcterms:modified>
</cp:coreProperties>
</file>